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15" windowWidth="7440" windowHeight="7785"/>
  </bookViews>
  <sheets>
    <sheet name="集計 " sheetId="34" r:id="rId1"/>
  </sheets>
  <calcPr calcId="152511"/>
</workbook>
</file>

<file path=xl/calcChain.xml><?xml version="1.0" encoding="utf-8"?>
<calcChain xmlns="http://schemas.openxmlformats.org/spreadsheetml/2006/main">
  <c r="E29" i="34" l="1"/>
  <c r="F29" i="34"/>
  <c r="E31" i="34"/>
  <c r="F31" i="34"/>
  <c r="H29" i="34" l="1"/>
  <c r="I29" i="34"/>
  <c r="C29" i="34"/>
  <c r="B29" i="34"/>
  <c r="C30" i="34"/>
  <c r="E30" i="34"/>
  <c r="F30" i="34"/>
  <c r="H30" i="34"/>
  <c r="I30" i="34"/>
  <c r="B30" i="34"/>
  <c r="G6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5" i="34"/>
  <c r="K17" i="34"/>
  <c r="N17" i="34"/>
  <c r="K8" i="34"/>
  <c r="N8" i="34" s="1"/>
  <c r="L8" i="34"/>
  <c r="R8" i="34" s="1"/>
  <c r="K5" i="34"/>
  <c r="Q5" i="34" s="1"/>
  <c r="L5" i="34"/>
  <c r="O5" i="34" s="1"/>
  <c r="K26" i="34"/>
  <c r="L26" i="34"/>
  <c r="O26" i="34" s="1"/>
  <c r="K22" i="34"/>
  <c r="N22" i="34" s="1"/>
  <c r="L22" i="34"/>
  <c r="R22" i="34" s="1"/>
  <c r="K24" i="34"/>
  <c r="Q24" i="34" s="1"/>
  <c r="L24" i="34"/>
  <c r="O24" i="34" s="1"/>
  <c r="K25" i="34"/>
  <c r="L25" i="34"/>
  <c r="R25" i="34" s="1"/>
  <c r="K14" i="34"/>
  <c r="L14" i="34"/>
  <c r="R14" i="34" s="1"/>
  <c r="D14" i="34"/>
  <c r="K23" i="34"/>
  <c r="N23" i="34" s="1"/>
  <c r="L23" i="34"/>
  <c r="R23" i="34" s="1"/>
  <c r="K10" i="34"/>
  <c r="Q10" i="34" s="1"/>
  <c r="L10" i="34"/>
  <c r="R10" i="34" s="1"/>
  <c r="O10" i="34"/>
  <c r="K6" i="34"/>
  <c r="N6" i="34" s="1"/>
  <c r="L6" i="34"/>
  <c r="R6" i="34" s="1"/>
  <c r="O6" i="34"/>
  <c r="K15" i="34"/>
  <c r="N15" i="34" s="1"/>
  <c r="L15" i="34"/>
  <c r="R15" i="34" s="1"/>
  <c r="K16" i="34"/>
  <c r="Q16" i="34" s="1"/>
  <c r="L16" i="34"/>
  <c r="O16" i="34" s="1"/>
  <c r="K12" i="34"/>
  <c r="Q12" i="34" s="1"/>
  <c r="L12" i="34"/>
  <c r="O12" i="34" s="1"/>
  <c r="R12" i="34"/>
  <c r="K13" i="34"/>
  <c r="N13" i="34" s="1"/>
  <c r="L13" i="34"/>
  <c r="D13" i="34"/>
  <c r="K18" i="34"/>
  <c r="N18" i="34" s="1"/>
  <c r="L18" i="34"/>
  <c r="O18" i="34" s="1"/>
  <c r="K20" i="34"/>
  <c r="N20" i="34" s="1"/>
  <c r="L20" i="34"/>
  <c r="R20" i="34" s="1"/>
  <c r="K19" i="34"/>
  <c r="Q19" i="34" s="1"/>
  <c r="L19" i="34"/>
  <c r="O19" i="34" s="1"/>
  <c r="K7" i="34"/>
  <c r="Q7" i="34" s="1"/>
  <c r="L7" i="34"/>
  <c r="R7" i="34" s="1"/>
  <c r="D7" i="34"/>
  <c r="K9" i="34"/>
  <c r="N9" i="34" s="1"/>
  <c r="L9" i="34"/>
  <c r="R9" i="34" s="1"/>
  <c r="O9" i="34"/>
  <c r="K11" i="34"/>
  <c r="N11" i="34" s="1"/>
  <c r="L11" i="34"/>
  <c r="R11" i="34" s="1"/>
  <c r="L17" i="34"/>
  <c r="O17" i="34" s="1"/>
  <c r="L21" i="34"/>
  <c r="R21" i="34" s="1"/>
  <c r="K21" i="34"/>
  <c r="Q21" i="34" s="1"/>
  <c r="I32" i="34"/>
  <c r="H32" i="34"/>
  <c r="J32" i="34" s="1"/>
  <c r="L27" i="34"/>
  <c r="K27" i="34"/>
  <c r="J26" i="34"/>
  <c r="J25" i="34"/>
  <c r="J24" i="34"/>
  <c r="J23" i="34"/>
  <c r="J22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J5" i="34"/>
  <c r="F32" i="34"/>
  <c r="E32" i="34"/>
  <c r="C32" i="34"/>
  <c r="B32" i="34"/>
  <c r="D32" i="34" s="1"/>
  <c r="L31" i="34"/>
  <c r="G27" i="34"/>
  <c r="G31" i="34"/>
  <c r="M31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2" i="34"/>
  <c r="D11" i="34"/>
  <c r="D10" i="34"/>
  <c r="D9" i="34"/>
  <c r="D8" i="34"/>
  <c r="D6" i="34"/>
  <c r="D5" i="34"/>
  <c r="R13" i="34"/>
  <c r="K31" i="34"/>
  <c r="O13" i="34"/>
  <c r="Q17" i="34"/>
  <c r="O15" i="34"/>
  <c r="N7" i="34"/>
  <c r="Q22" i="34" l="1"/>
  <c r="Q18" i="34"/>
  <c r="G32" i="34"/>
  <c r="M12" i="34"/>
  <c r="S12" i="34" s="1"/>
  <c r="O11" i="34"/>
  <c r="G29" i="34"/>
  <c r="E33" i="34"/>
  <c r="K33" i="34" s="1"/>
  <c r="O14" i="34"/>
  <c r="O25" i="34"/>
  <c r="J30" i="34"/>
  <c r="R19" i="34"/>
  <c r="M14" i="34"/>
  <c r="S14" i="34" s="1"/>
  <c r="F33" i="34"/>
  <c r="M27" i="34"/>
  <c r="R18" i="34"/>
  <c r="M26" i="34"/>
  <c r="S26" i="34" s="1"/>
  <c r="O7" i="34"/>
  <c r="P7" i="34" s="1"/>
  <c r="O22" i="34"/>
  <c r="N19" i="34"/>
  <c r="P19" i="34" s="1"/>
  <c r="P9" i="34"/>
  <c r="M25" i="34"/>
  <c r="Q23" i="34"/>
  <c r="R26" i="34"/>
  <c r="J29" i="34"/>
  <c r="O21" i="34"/>
  <c r="N14" i="34"/>
  <c r="P22" i="34"/>
  <c r="R16" i="34"/>
  <c r="M8" i="34"/>
  <c r="S8" i="34" s="1"/>
  <c r="L30" i="34"/>
  <c r="R30" i="34" s="1"/>
  <c r="O20" i="34"/>
  <c r="R5" i="34"/>
  <c r="Q14" i="34"/>
  <c r="O8" i="34"/>
  <c r="P8" i="34" s="1"/>
  <c r="Q8" i="34"/>
  <c r="M11" i="34"/>
  <c r="K29" i="34"/>
  <c r="Q29" i="34" s="1"/>
  <c r="O23" i="34"/>
  <c r="P23" i="34" s="1"/>
  <c r="N25" i="34"/>
  <c r="M16" i="34"/>
  <c r="S16" i="34" s="1"/>
  <c r="P13" i="34"/>
  <c r="P6" i="34"/>
  <c r="Q25" i="34"/>
  <c r="N26" i="34"/>
  <c r="P26" i="34" s="1"/>
  <c r="G30" i="34"/>
  <c r="P15" i="34"/>
  <c r="S25" i="34"/>
  <c r="D30" i="34"/>
  <c r="P11" i="34"/>
  <c r="D29" i="34"/>
  <c r="S11" i="34"/>
  <c r="P17" i="34"/>
  <c r="P18" i="34"/>
  <c r="M19" i="34"/>
  <c r="S19" i="34" s="1"/>
  <c r="N16" i="34"/>
  <c r="P16" i="34" s="1"/>
  <c r="M17" i="34"/>
  <c r="S17" i="34" s="1"/>
  <c r="M7" i="34"/>
  <c r="S7" i="34" s="1"/>
  <c r="Q15" i="34"/>
  <c r="M22" i="34"/>
  <c r="S22" i="34" s="1"/>
  <c r="N21" i="34"/>
  <c r="L32" i="34"/>
  <c r="R17" i="34"/>
  <c r="Q26" i="34"/>
  <c r="N5" i="34"/>
  <c r="N24" i="34"/>
  <c r="P24" i="34" s="1"/>
  <c r="M9" i="34"/>
  <c r="S9" i="34" s="1"/>
  <c r="M6" i="34"/>
  <c r="S6" i="34" s="1"/>
  <c r="K32" i="34"/>
  <c r="M24" i="34"/>
  <c r="S24" i="34" s="1"/>
  <c r="M23" i="34"/>
  <c r="S23" i="34" s="1"/>
  <c r="M21" i="34"/>
  <c r="S21" i="34" s="1"/>
  <c r="M20" i="34"/>
  <c r="S20" i="34" s="1"/>
  <c r="Q20" i="34"/>
  <c r="M10" i="34"/>
  <c r="S10" i="34" s="1"/>
  <c r="M5" i="34"/>
  <c r="K30" i="34"/>
  <c r="Q30" i="34" s="1"/>
  <c r="Q9" i="34"/>
  <c r="Q13" i="34"/>
  <c r="N12" i="34"/>
  <c r="P12" i="34" s="1"/>
  <c r="Q11" i="34"/>
  <c r="L29" i="34"/>
  <c r="R29" i="34" s="1"/>
  <c r="N10" i="34"/>
  <c r="P10" i="34" s="1"/>
  <c r="M18" i="34"/>
  <c r="R24" i="34"/>
  <c r="M15" i="34"/>
  <c r="S15" i="34" s="1"/>
  <c r="M13" i="34"/>
  <c r="S13" i="34" s="1"/>
  <c r="Q6" i="34"/>
  <c r="P14" i="34" l="1"/>
  <c r="G33" i="34"/>
  <c r="M33" i="34" s="1"/>
  <c r="L33" i="34"/>
  <c r="P21" i="34"/>
  <c r="P25" i="34"/>
  <c r="O29" i="34"/>
  <c r="O30" i="34"/>
  <c r="P20" i="34"/>
  <c r="N32" i="34"/>
  <c r="Q32" i="34"/>
  <c r="P5" i="34"/>
  <c r="P29" i="34" s="1"/>
  <c r="N29" i="34"/>
  <c r="O32" i="34"/>
  <c r="R32" i="34"/>
  <c r="S18" i="34"/>
  <c r="M30" i="34"/>
  <c r="S30" i="34" s="1"/>
  <c r="M32" i="34"/>
  <c r="S5" i="34"/>
  <c r="M29" i="34"/>
  <c r="S29" i="34" s="1"/>
  <c r="N30" i="34"/>
  <c r="P30" i="34" l="1"/>
  <c r="P32" i="34"/>
  <c r="S32" i="34"/>
</calcChain>
</file>

<file path=xl/sharedStrings.xml><?xml version="1.0" encoding="utf-8"?>
<sst xmlns="http://schemas.openxmlformats.org/spreadsheetml/2006/main" count="58" uniqueCount="41">
  <si>
    <t>区　　分</t>
    <rPh sb="0" eb="1">
      <t>ク</t>
    </rPh>
    <rPh sb="3" eb="4">
      <t>ブン</t>
    </rPh>
    <phoneticPr fontId="3"/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</si>
  <si>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</si>
  <si>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</si>
  <si>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</si>
  <si>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</si>
  <si>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</si>
  <si>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棄権者数</t>
    <rPh sb="0" eb="3">
      <t>キケンシャ</t>
    </rPh>
    <rPh sb="3" eb="4">
      <t>スウ</t>
    </rPh>
    <phoneticPr fontId="3"/>
  </si>
  <si>
    <t>投票率（％）</t>
    <rPh sb="0" eb="2">
      <t>トウヒョウ</t>
    </rPh>
    <rPh sb="2" eb="3">
      <t>リツ</t>
    </rPh>
    <phoneticPr fontId="3"/>
  </si>
  <si>
    <t>期日前投票所合計</t>
    <rPh sb="0" eb="2">
      <t>キジツ</t>
    </rPh>
    <rPh sb="2" eb="3">
      <t>ゼン</t>
    </rPh>
    <rPh sb="3" eb="5">
      <t>トウヒョウ</t>
    </rPh>
    <rPh sb="5" eb="6">
      <t>ショ</t>
    </rPh>
    <rPh sb="6" eb="8">
      <t>ゴウケイ</t>
    </rPh>
    <phoneticPr fontId="1"/>
  </si>
  <si>
    <t>うち当日投票者数</t>
    <rPh sb="2" eb="4">
      <t>トウジツ</t>
    </rPh>
    <rPh sb="4" eb="7">
      <t>トウヒョウシャ</t>
    </rPh>
    <rPh sb="7" eb="8">
      <t>スウ</t>
    </rPh>
    <phoneticPr fontId="1"/>
  </si>
  <si>
    <t>　</t>
    <phoneticPr fontId="1"/>
  </si>
  <si>
    <t>期日前投票所</t>
    <rPh sb="0" eb="1">
      <t>キ</t>
    </rPh>
    <rPh sb="1" eb="2">
      <t>ヒ</t>
    </rPh>
    <rPh sb="2" eb="3">
      <t>ゼン</t>
    </rPh>
    <rPh sb="3" eb="4">
      <t>トウ</t>
    </rPh>
    <rPh sb="4" eb="5">
      <t>ヒョウ</t>
    </rPh>
    <rPh sb="5" eb="6">
      <t>ジョ</t>
    </rPh>
    <phoneticPr fontId="1"/>
  </si>
  <si>
    <t>氏家地区合計</t>
    <rPh sb="0" eb="2">
      <t>ウジイエ</t>
    </rPh>
    <rPh sb="2" eb="4">
      <t>チク</t>
    </rPh>
    <rPh sb="4" eb="6">
      <t>ゴウケイ</t>
    </rPh>
    <phoneticPr fontId="3"/>
  </si>
  <si>
    <t>喜連川地区合計</t>
    <rPh sb="0" eb="3">
      <t>キツレガワ</t>
    </rPh>
    <rPh sb="3" eb="5">
      <t>チク</t>
    </rPh>
    <rPh sb="5" eb="7">
      <t>ゴウケイ</t>
    </rPh>
    <phoneticPr fontId="3"/>
  </si>
  <si>
    <t>投票所投票者</t>
    <rPh sb="0" eb="2">
      <t>トウヒョウ</t>
    </rPh>
    <rPh sb="2" eb="3">
      <t>ジョ</t>
    </rPh>
    <rPh sb="3" eb="5">
      <t>トウヒョウ</t>
    </rPh>
    <rPh sb="5" eb="6">
      <t>シャ</t>
    </rPh>
    <phoneticPr fontId="1"/>
  </si>
  <si>
    <t>不在者投票者</t>
    <rPh sb="0" eb="3">
      <t>フザイシャ</t>
    </rPh>
    <rPh sb="3" eb="6">
      <t>トウヒョウシャ</t>
    </rPh>
    <phoneticPr fontId="1"/>
  </si>
  <si>
    <t>投票の状況</t>
    <rPh sb="0" eb="2">
      <t>トウヒョウ</t>
    </rPh>
    <rPh sb="3" eb="5">
      <t>ジョウキョウ</t>
    </rPh>
    <phoneticPr fontId="1"/>
  </si>
  <si>
    <t>投票者合計</t>
    <rPh sb="0" eb="3">
      <t>トウヒョウシャ</t>
    </rPh>
    <rPh sb="3" eb="5">
      <t>ゴウケイ</t>
    </rPh>
    <phoneticPr fontId="1"/>
  </si>
  <si>
    <t>新　　町</t>
    <rPh sb="0" eb="1">
      <t>シン</t>
    </rPh>
    <rPh sb="3" eb="4">
      <t>マチ</t>
    </rPh>
    <phoneticPr fontId="3"/>
  </si>
  <si>
    <t>馬場第１</t>
    <rPh sb="0" eb="2">
      <t>ババ</t>
    </rPh>
    <rPh sb="2" eb="3">
      <t>ダイ</t>
    </rPh>
    <phoneticPr fontId="3"/>
  </si>
  <si>
    <t>伝 馬 町</t>
    <rPh sb="0" eb="1">
      <t>デン</t>
    </rPh>
    <rPh sb="2" eb="3">
      <t>ウマ</t>
    </rPh>
    <rPh sb="4" eb="5">
      <t>マチ</t>
    </rPh>
    <phoneticPr fontId="3"/>
  </si>
  <si>
    <t>櫻　　野</t>
    <rPh sb="0" eb="1">
      <t>サクラ</t>
    </rPh>
    <rPh sb="3" eb="4">
      <t>ノ</t>
    </rPh>
    <phoneticPr fontId="3"/>
  </si>
  <si>
    <t>箱　　森</t>
    <rPh sb="0" eb="1">
      <t>ハコ</t>
    </rPh>
    <rPh sb="3" eb="4">
      <t>モリ</t>
    </rPh>
    <phoneticPr fontId="3"/>
  </si>
  <si>
    <t>大　　野</t>
    <rPh sb="0" eb="1">
      <t>ダイ</t>
    </rPh>
    <rPh sb="3" eb="4">
      <t>ノ</t>
    </rPh>
    <phoneticPr fontId="3"/>
  </si>
  <si>
    <t>松　　山</t>
    <rPh sb="0" eb="1">
      <t>マツ</t>
    </rPh>
    <rPh sb="3" eb="4">
      <t>ヤマ</t>
    </rPh>
    <phoneticPr fontId="3"/>
  </si>
  <si>
    <t>上阿久津</t>
    <rPh sb="0" eb="1">
      <t>カミ</t>
    </rPh>
    <rPh sb="1" eb="4">
      <t>アクツ</t>
    </rPh>
    <phoneticPr fontId="3"/>
  </si>
  <si>
    <t>馬場第２</t>
    <rPh sb="0" eb="2">
      <t>ババ</t>
    </rPh>
    <rPh sb="2" eb="3">
      <t>ダイ</t>
    </rPh>
    <phoneticPr fontId="3"/>
  </si>
  <si>
    <t>鷲　　宿</t>
    <rPh sb="0" eb="1">
      <t>ワシ</t>
    </rPh>
    <rPh sb="3" eb="4">
      <t>ジュク</t>
    </rPh>
    <phoneticPr fontId="2"/>
  </si>
  <si>
    <t>草　　川</t>
    <rPh sb="0" eb="1">
      <t>ソウ</t>
    </rPh>
    <rPh sb="3" eb="4">
      <t>カワ</t>
    </rPh>
    <phoneticPr fontId="3"/>
  </si>
  <si>
    <t>富 野 岡</t>
    <rPh sb="0" eb="1">
      <t>トミ</t>
    </rPh>
    <rPh sb="2" eb="3">
      <t>ノ</t>
    </rPh>
    <rPh sb="4" eb="5">
      <t>オカ</t>
    </rPh>
    <phoneticPr fontId="3"/>
  </si>
  <si>
    <t>押　　上</t>
    <rPh sb="0" eb="1">
      <t>オシ</t>
    </rPh>
    <rPh sb="3" eb="4">
      <t>カミ</t>
    </rPh>
    <phoneticPr fontId="3"/>
  </si>
  <si>
    <t>熟　　田</t>
    <rPh sb="0" eb="1">
      <t>ジュク</t>
    </rPh>
    <rPh sb="3" eb="4">
      <t>デン</t>
    </rPh>
    <phoneticPr fontId="3"/>
  </si>
  <si>
    <t>早 乙 女</t>
    <rPh sb="0" eb="1">
      <t>ハヤ</t>
    </rPh>
    <rPh sb="2" eb="3">
      <t>オツ</t>
    </rPh>
    <rPh sb="4" eb="5">
      <t>オンナ</t>
    </rPh>
    <phoneticPr fontId="3"/>
  </si>
  <si>
    <t>西　　部</t>
    <rPh sb="0" eb="1">
      <t>ニシ</t>
    </rPh>
    <rPh sb="3" eb="4">
      <t>ブ</t>
    </rPh>
    <phoneticPr fontId="3"/>
  </si>
  <si>
    <t>東　　部</t>
    <rPh sb="0" eb="1">
      <t>ヒガシ</t>
    </rPh>
    <rPh sb="3" eb="4">
      <t>ブ</t>
    </rPh>
    <phoneticPr fontId="3"/>
  </si>
  <si>
    <t>上 河 戸</t>
    <rPh sb="0" eb="1">
      <t>カミ</t>
    </rPh>
    <rPh sb="2" eb="3">
      <t>カワ</t>
    </rPh>
    <rPh sb="4" eb="5">
      <t>コ</t>
    </rPh>
    <phoneticPr fontId="2"/>
  </si>
  <si>
    <t>下河戸南</t>
    <rPh sb="0" eb="1">
      <t>シモ</t>
    </rPh>
    <rPh sb="1" eb="3">
      <t>コウド</t>
    </rPh>
    <rPh sb="3" eb="4">
      <t>ミナミ</t>
    </rPh>
    <phoneticPr fontId="2"/>
  </si>
  <si>
    <t>金　　鹿</t>
    <rPh sb="0" eb="1">
      <t>キン</t>
    </rPh>
    <rPh sb="3" eb="4">
      <t>カ</t>
    </rPh>
    <phoneticPr fontId="2"/>
  </si>
  <si>
    <t>穂　　積</t>
    <rPh sb="0" eb="1">
      <t>ホ</t>
    </rPh>
    <rPh sb="3" eb="4">
      <t>セキ</t>
    </rPh>
    <phoneticPr fontId="2"/>
  </si>
  <si>
    <t>葛　　城</t>
    <rPh sb="0" eb="1">
      <t>クズ</t>
    </rPh>
    <rPh sb="3" eb="4">
      <t>ジョウ</t>
    </rPh>
    <phoneticPr fontId="3"/>
  </si>
  <si>
    <t xml:space="preserve">平成28年11月20日執行 栃木県知事選挙投票結果  </t>
    <rPh sb="4" eb="5">
      <t>ネン</t>
    </rPh>
    <rPh sb="14" eb="16">
      <t>トチギ</t>
    </rPh>
    <rPh sb="16" eb="17">
      <t>ケン</t>
    </rPh>
    <rPh sb="17" eb="19">
      <t>チジ</t>
    </rPh>
    <rPh sb="19" eb="21">
      <t>センキョ</t>
    </rPh>
    <rPh sb="21" eb="23">
      <t>トウヒョウ</t>
    </rPh>
    <rPh sb="23" eb="25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</si>
</sst>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1">
    <font>
      <sz val="11"/>
      <name val="明朝"/>
      <family val="3"/>
      <charset val="128"/>
    </font>
    <font>
      <sz val="6"/>
      <name val="明朝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明朝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7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176" fontId="5" fillId="0" borderId="0" xfId="0" applyNumberFormat="1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 shrinkToFit="1"/>
    </xf>
    <xf numFmtId="176" fontId="6" fillId="0" borderId="2" xfId="0" applyNumberFormat="1" applyFont="1" applyBorder="1" applyAlignment="1" applyProtection="1">
      <alignment vertical="center"/>
    </xf>
    <xf numFmtId="176" fontId="6" fillId="2" borderId="2" xfId="0" applyNumberFormat="1" applyFont="1" applyFill="1" applyBorder="1" applyAlignment="1" applyProtection="1">
      <alignment vertical="center"/>
    </xf>
    <xf numFmtId="176" fontId="6" fillId="0" borderId="3" xfId="0" applyNumberFormat="1" applyFont="1" applyBorder="1" applyAlignment="1" applyProtection="1">
      <alignment vertical="center" shrinkToFit="1"/>
    </xf>
    <xf numFmtId="176" fontId="6" fillId="2" borderId="3" xfId="0" applyNumberFormat="1" applyFont="1" applyFill="1" applyBorder="1" applyAlignment="1" applyProtection="1">
      <alignment vertical="center" shrinkToFit="1"/>
    </xf>
    <xf numFmtId="176" fontId="6" fillId="0" borderId="2" xfId="0" applyNumberFormat="1" applyFont="1" applyFill="1" applyBorder="1" applyAlignment="1" applyProtection="1">
      <alignment vertical="center"/>
    </xf>
    <xf numFmtId="176" fontId="6" fillId="2" borderId="2" xfId="0" applyNumberFormat="1" applyFont="1" applyFill="1" applyBorder="1" applyAlignment="1" applyProtection="1">
      <alignment vertical="center" shrinkToFit="1"/>
    </xf>
    <xf numFmtId="176" fontId="6" fillId="0" borderId="2" xfId="0" applyNumberFormat="1" applyFont="1" applyBorder="1" applyAlignment="1" applyProtection="1">
      <alignment vertical="center" shrinkToFit="1"/>
    </xf>
    <xf numFmtId="176" fontId="6" fillId="0" borderId="2" xfId="0" applyNumberFormat="1" applyFont="1" applyFill="1" applyBorder="1" applyAlignment="1" applyProtection="1">
      <alignment vertical="center" shrinkToFit="1"/>
    </xf>
    <xf numFmtId="176" fontId="6" fillId="3" borderId="4" xfId="0" applyNumberFormat="1" applyFont="1" applyFill="1" applyBorder="1" applyAlignment="1" applyProtection="1">
      <alignment vertical="center" shrinkToFit="1"/>
    </xf>
    <xf numFmtId="176" fontId="8" fillId="0" borderId="5" xfId="0" applyNumberFormat="1" applyFont="1" applyBorder="1" applyAlignment="1" applyProtection="1">
      <alignment vertical="center" shrinkToFit="1"/>
    </xf>
    <xf numFmtId="176" fontId="8" fillId="0" borderId="2" xfId="0" applyNumberFormat="1" applyFont="1" applyBorder="1" applyAlignment="1" applyProtection="1">
      <alignment vertical="center" shrinkToFit="1"/>
    </xf>
    <xf numFmtId="176" fontId="6" fillId="3" borderId="6" xfId="0" applyNumberFormat="1" applyFont="1" applyFill="1" applyBorder="1" applyAlignment="1" applyProtection="1">
      <alignment vertical="center"/>
    </xf>
    <xf numFmtId="176" fontId="6" fillId="3" borderId="7" xfId="0" applyNumberFormat="1" applyFont="1" applyFill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vertical="center" shrinkToFit="1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0" borderId="1" xfId="0" applyNumberFormat="1" applyFont="1" applyFill="1" applyBorder="1" applyAlignment="1" applyProtection="1">
      <alignment vertical="center" shrinkToFit="1"/>
    </xf>
    <xf numFmtId="176" fontId="6" fillId="3" borderId="6" xfId="0" applyNumberFormat="1" applyFont="1" applyFill="1" applyBorder="1" applyAlignment="1" applyProtection="1">
      <alignment vertical="center" shrinkToFit="1"/>
    </xf>
    <xf numFmtId="176" fontId="8" fillId="2" borderId="8" xfId="0" applyNumberFormat="1" applyFont="1" applyFill="1" applyBorder="1" applyAlignment="1" applyProtection="1">
      <alignment vertical="center" shrinkToFit="1"/>
    </xf>
    <xf numFmtId="176" fontId="8" fillId="2" borderId="9" xfId="0" applyNumberFormat="1" applyFont="1" applyFill="1" applyBorder="1" applyAlignment="1" applyProtection="1">
      <alignment vertical="center" shrinkToFit="1"/>
    </xf>
    <xf numFmtId="176" fontId="8" fillId="2" borderId="10" xfId="0" applyNumberFormat="1" applyFont="1" applyFill="1" applyBorder="1" applyAlignment="1" applyProtection="1">
      <alignment vertical="center" shrinkToFit="1"/>
    </xf>
    <xf numFmtId="176" fontId="8" fillId="2" borderId="11" xfId="0" applyNumberFormat="1" applyFont="1" applyFill="1" applyBorder="1" applyAlignment="1" applyProtection="1">
      <alignment vertical="center" shrinkToFit="1"/>
    </xf>
    <xf numFmtId="176" fontId="8" fillId="2" borderId="12" xfId="0" applyNumberFormat="1" applyFont="1" applyFill="1" applyBorder="1" applyAlignment="1" applyProtection="1">
      <alignment vertical="center" shrinkToFit="1"/>
    </xf>
    <xf numFmtId="176" fontId="8" fillId="2" borderId="13" xfId="0" applyNumberFormat="1" applyFont="1" applyFill="1" applyBorder="1" applyAlignment="1" applyProtection="1">
      <alignment vertical="center" shrinkToFit="1"/>
    </xf>
    <xf numFmtId="176" fontId="8" fillId="2" borderId="14" xfId="0" applyNumberFormat="1" applyFont="1" applyFill="1" applyBorder="1" applyAlignment="1" applyProtection="1">
      <alignment vertical="center" shrinkToFit="1"/>
    </xf>
    <xf numFmtId="176" fontId="8" fillId="2" borderId="1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0" fontId="9" fillId="0" borderId="17" xfId="0" applyFont="1" applyBorder="1" applyAlignment="1" applyProtection="1">
      <alignment horizontal="center" vertical="center" shrinkToFit="1"/>
    </xf>
    <xf numFmtId="176" fontId="8" fillId="0" borderId="18" xfId="0" applyNumberFormat="1" applyFont="1" applyBorder="1" applyAlignment="1" applyProtection="1">
      <alignment vertical="center" shrinkToFit="1"/>
    </xf>
    <xf numFmtId="176" fontId="8" fillId="0" borderId="19" xfId="0" applyNumberFormat="1" applyFont="1" applyBorder="1" applyAlignment="1" applyProtection="1">
      <alignment vertical="center" shrinkToFit="1"/>
    </xf>
    <xf numFmtId="176" fontId="8" fillId="0" borderId="20" xfId="0" applyNumberFormat="1" applyFont="1" applyBorder="1" applyAlignment="1" applyProtection="1">
      <alignment vertical="center" shrinkToFit="1"/>
    </xf>
    <xf numFmtId="176" fontId="6" fillId="0" borderId="1" xfId="1" applyNumberFormat="1" applyFont="1" applyBorder="1" applyAlignment="1" applyProtection="1">
      <alignment vertical="center" shrinkToFit="1"/>
    </xf>
    <xf numFmtId="176" fontId="6" fillId="0" borderId="4" xfId="1" applyNumberFormat="1" applyFont="1" applyBorder="1" applyAlignment="1" applyProtection="1">
      <alignment vertical="center"/>
      <protection locked="0"/>
    </xf>
    <xf numFmtId="176" fontId="6" fillId="0" borderId="5" xfId="1" applyNumberFormat="1" applyFont="1" applyBorder="1" applyAlignment="1" applyProtection="1">
      <alignment vertical="center"/>
      <protection locked="0"/>
    </xf>
    <xf numFmtId="176" fontId="6" fillId="0" borderId="5" xfId="1" applyNumberFormat="1" applyFont="1" applyBorder="1" applyAlignment="1" applyProtection="1">
      <alignment vertical="center" shrinkToFit="1"/>
    </xf>
    <xf numFmtId="176" fontId="6" fillId="2" borderId="1" xfId="1" applyNumberFormat="1" applyFont="1" applyFill="1" applyBorder="1" applyAlignment="1" applyProtection="1">
      <alignment vertical="center" shrinkToFit="1"/>
    </xf>
    <xf numFmtId="176" fontId="6" fillId="2" borderId="21" xfId="1" applyNumberFormat="1" applyFont="1" applyFill="1" applyBorder="1" applyAlignment="1" applyProtection="1">
      <alignment vertical="center"/>
      <protection locked="0"/>
    </xf>
    <xf numFmtId="176" fontId="6" fillId="2" borderId="1" xfId="1" applyNumberFormat="1" applyFont="1" applyFill="1" applyBorder="1" applyAlignment="1" applyProtection="1">
      <alignment vertical="center"/>
      <protection locked="0"/>
    </xf>
    <xf numFmtId="176" fontId="6" fillId="2" borderId="5" xfId="1" applyNumberFormat="1" applyFont="1" applyFill="1" applyBorder="1" applyAlignment="1" applyProtection="1">
      <alignment vertical="center"/>
      <protection locked="0"/>
    </xf>
    <xf numFmtId="176" fontId="6" fillId="2" borderId="4" xfId="1" applyNumberFormat="1" applyFont="1" applyFill="1" applyBorder="1" applyAlignment="1" applyProtection="1">
      <alignment vertical="center"/>
      <protection locked="0"/>
    </xf>
    <xf numFmtId="176" fontId="6" fillId="2" borderId="5" xfId="1" applyNumberFormat="1" applyFont="1" applyFill="1" applyBorder="1" applyAlignment="1" applyProtection="1">
      <alignment vertical="center" shrinkToFit="1"/>
    </xf>
    <xf numFmtId="176" fontId="6" fillId="0" borderId="22" xfId="1" applyNumberFormat="1" applyFont="1" applyBorder="1" applyAlignment="1" applyProtection="1">
      <alignment vertical="center" shrinkToFit="1"/>
    </xf>
    <xf numFmtId="176" fontId="6" fillId="0" borderId="23" xfId="1" applyNumberFormat="1" applyFont="1" applyBorder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/>
      <protection locked="0"/>
    </xf>
    <xf numFmtId="176" fontId="6" fillId="0" borderId="24" xfId="1" applyNumberFormat="1" applyFont="1" applyBorder="1" applyAlignment="1" applyProtection="1">
      <alignment vertical="center"/>
      <protection locked="0"/>
    </xf>
    <xf numFmtId="176" fontId="6" fillId="0" borderId="25" xfId="1" applyNumberFormat="1" applyFont="1" applyBorder="1" applyAlignment="1" applyProtection="1">
      <alignment vertical="center"/>
      <protection locked="0"/>
    </xf>
    <xf numFmtId="176" fontId="6" fillId="0" borderId="1" xfId="1" applyNumberFormat="1" applyFont="1" applyFill="1" applyBorder="1" applyAlignment="1" applyProtection="1">
      <alignment vertical="center" shrinkToFit="1"/>
    </xf>
    <xf numFmtId="176" fontId="6" fillId="0" borderId="5" xfId="1" applyNumberFormat="1" applyFont="1" applyFill="1" applyBorder="1" applyAlignment="1" applyProtection="1">
      <alignment vertical="center"/>
      <protection locked="0"/>
    </xf>
    <xf numFmtId="176" fontId="6" fillId="0" borderId="1" xfId="1" applyNumberFormat="1" applyFont="1" applyFill="1" applyBorder="1" applyAlignment="1" applyProtection="1">
      <alignment vertical="center"/>
      <protection locked="0"/>
    </xf>
    <xf numFmtId="176" fontId="6" fillId="2" borderId="26" xfId="1" applyNumberFormat="1" applyFont="1" applyFill="1" applyBorder="1" applyAlignment="1" applyProtection="1">
      <alignment vertical="center"/>
      <protection locked="0"/>
    </xf>
    <xf numFmtId="176" fontId="6" fillId="2" borderId="27" xfId="1" applyNumberFormat="1" applyFont="1" applyFill="1" applyBorder="1" applyAlignment="1" applyProtection="1">
      <alignment vertical="center"/>
      <protection locked="0"/>
    </xf>
    <xf numFmtId="176" fontId="6" fillId="3" borderId="6" xfId="1" applyNumberFormat="1" applyFont="1" applyFill="1" applyBorder="1" applyAlignment="1" applyProtection="1">
      <alignment vertical="center"/>
    </xf>
    <xf numFmtId="176" fontId="6" fillId="3" borderId="4" xfId="1" applyNumberFormat="1" applyFont="1" applyFill="1" applyBorder="1" applyAlignment="1" applyProtection="1">
      <alignment vertical="center" shrinkToFit="1"/>
    </xf>
    <xf numFmtId="176" fontId="6" fillId="3" borderId="5" xfId="1" applyNumberFormat="1" applyFont="1" applyFill="1" applyBorder="1" applyAlignment="1" applyProtection="1">
      <alignment vertical="center" shrinkToFit="1"/>
    </xf>
    <xf numFmtId="176" fontId="6" fillId="3" borderId="1" xfId="1" applyNumberFormat="1" applyFont="1" applyFill="1" applyBorder="1" applyAlignment="1" applyProtection="1">
      <alignment vertical="center" shrinkToFit="1"/>
    </xf>
    <xf numFmtId="176" fontId="6" fillId="3" borderId="2" xfId="1" applyNumberFormat="1" applyFont="1" applyFill="1" applyBorder="1" applyAlignment="1" applyProtection="1">
      <alignment vertical="center" shrinkToFit="1"/>
    </xf>
    <xf numFmtId="176" fontId="6" fillId="3" borderId="28" xfId="1" applyNumberFormat="1" applyFont="1" applyFill="1" applyBorder="1" applyAlignment="1" applyProtection="1">
      <alignment vertical="center" shrinkToFit="1"/>
    </xf>
    <xf numFmtId="176" fontId="6" fillId="3" borderId="6" xfId="1" applyNumberFormat="1" applyFont="1" applyFill="1" applyBorder="1" applyAlignment="1" applyProtection="1">
      <alignment vertical="center" shrinkToFit="1"/>
    </xf>
    <xf numFmtId="176" fontId="6" fillId="0" borderId="4" xfId="1" applyNumberFormat="1" applyFont="1" applyBorder="1" applyAlignment="1" applyProtection="1">
      <alignment vertical="center"/>
    </xf>
    <xf numFmtId="176" fontId="6" fillId="0" borderId="1" xfId="1" applyNumberFormat="1" applyFont="1" applyBorder="1" applyAlignment="1" applyProtection="1">
      <alignment vertical="center"/>
    </xf>
    <xf numFmtId="176" fontId="6" fillId="0" borderId="29" xfId="1" applyNumberFormat="1" applyFont="1" applyBorder="1" applyAlignment="1" applyProtection="1">
      <alignment vertical="center"/>
    </xf>
    <xf numFmtId="176" fontId="6" fillId="0" borderId="29" xfId="1" applyNumberFormat="1" applyFont="1" applyBorder="1" applyAlignment="1" applyProtection="1">
      <alignment vertical="center" shrinkToFit="1"/>
    </xf>
    <xf numFmtId="176" fontId="6" fillId="0" borderId="4" xfId="1" applyNumberFormat="1" applyFont="1" applyBorder="1" applyAlignment="1" applyProtection="1">
      <alignment vertical="center" shrinkToFit="1"/>
    </xf>
    <xf numFmtId="177" fontId="6" fillId="0" borderId="1" xfId="1" applyNumberFormat="1" applyFont="1" applyBorder="1" applyAlignment="1" applyProtection="1">
      <alignment vertical="center" shrinkToFit="1"/>
    </xf>
    <xf numFmtId="177" fontId="6" fillId="2" borderId="1" xfId="1" applyNumberFormat="1" applyFont="1" applyFill="1" applyBorder="1" applyAlignment="1" applyProtection="1">
      <alignment vertical="center" shrinkToFit="1"/>
    </xf>
    <xf numFmtId="177" fontId="6" fillId="3" borderId="6" xfId="1" applyNumberFormat="1" applyFont="1" applyFill="1" applyBorder="1" applyAlignment="1" applyProtection="1">
      <alignment vertical="center" shrinkToFit="1"/>
    </xf>
    <xf numFmtId="177" fontId="6" fillId="0" borderId="4" xfId="1" applyNumberFormat="1" applyFont="1" applyBorder="1" applyAlignment="1" applyProtection="1">
      <alignment vertical="center" shrinkToFit="1"/>
    </xf>
    <xf numFmtId="177" fontId="8" fillId="0" borderId="1" xfId="1" applyNumberFormat="1" applyFont="1" applyBorder="1" applyAlignment="1" applyProtection="1">
      <alignment vertical="center" shrinkToFit="1"/>
    </xf>
    <xf numFmtId="177" fontId="8" fillId="0" borderId="18" xfId="1" applyNumberFormat="1" applyFont="1" applyBorder="1" applyAlignment="1" applyProtection="1">
      <alignment vertical="center" shrinkToFit="1"/>
    </xf>
    <xf numFmtId="177" fontId="8" fillId="0" borderId="19" xfId="1" applyNumberFormat="1" applyFont="1" applyBorder="1" applyAlignment="1" applyProtection="1">
      <alignment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177" fontId="6" fillId="0" borderId="2" xfId="1" applyNumberFormat="1" applyFont="1" applyBorder="1" applyAlignment="1" applyProtection="1">
      <alignment vertical="center" shrinkToFit="1"/>
    </xf>
    <xf numFmtId="0" fontId="6" fillId="2" borderId="30" xfId="0" applyFont="1" applyFill="1" applyBorder="1" applyAlignment="1" applyProtection="1">
      <alignment horizontal="center" vertical="center" shrinkToFit="1"/>
    </xf>
    <xf numFmtId="177" fontId="6" fillId="2" borderId="2" xfId="1" applyNumberFormat="1" applyFont="1" applyFill="1" applyBorder="1" applyAlignment="1" applyProtection="1">
      <alignment vertical="center" shrinkToFit="1"/>
    </xf>
    <xf numFmtId="0" fontId="6" fillId="0" borderId="30" xfId="0" applyFont="1" applyFill="1" applyBorder="1" applyAlignment="1" applyProtection="1">
      <alignment horizontal="center" vertical="center" shrinkToFit="1"/>
    </xf>
    <xf numFmtId="0" fontId="8" fillId="3" borderId="30" xfId="0" applyFont="1" applyFill="1" applyBorder="1" applyAlignment="1" applyProtection="1">
      <alignment horizontal="center" vertical="center" shrinkToFit="1"/>
    </xf>
    <xf numFmtId="177" fontId="6" fillId="3" borderId="7" xfId="0" applyNumberFormat="1" applyFont="1" applyFill="1" applyBorder="1" applyAlignment="1" applyProtection="1">
      <alignment vertical="center" shrinkToFit="1"/>
    </xf>
    <xf numFmtId="0" fontId="2" fillId="0" borderId="30" xfId="0" applyFont="1" applyBorder="1" applyAlignment="1" applyProtection="1">
      <alignment horizontal="center" vertical="center" shrinkToFit="1"/>
    </xf>
    <xf numFmtId="177" fontId="6" fillId="0" borderId="2" xfId="0" applyNumberFormat="1" applyFont="1" applyBorder="1" applyAlignment="1" applyProtection="1">
      <alignment vertical="center" shrinkToFit="1"/>
    </xf>
    <xf numFmtId="0" fontId="8" fillId="0" borderId="30" xfId="0" applyFont="1" applyBorder="1" applyAlignment="1" applyProtection="1">
      <alignment horizontal="center" vertical="center" shrinkToFit="1"/>
    </xf>
    <xf numFmtId="0" fontId="6" fillId="0" borderId="31" xfId="0" applyFont="1" applyBorder="1" applyAlignment="1" applyProtection="1">
      <alignment horizontal="center" vertical="center" shrinkToFit="1"/>
    </xf>
    <xf numFmtId="176" fontId="6" fillId="0" borderId="32" xfId="0" applyNumberFormat="1" applyFont="1" applyBorder="1" applyAlignment="1" applyProtection="1">
      <alignment vertical="center" shrinkToFit="1"/>
    </xf>
    <xf numFmtId="176" fontId="6" fillId="0" borderId="33" xfId="0" applyNumberFormat="1" applyFont="1" applyBorder="1" applyAlignment="1" applyProtection="1">
      <alignment vertical="center"/>
    </xf>
    <xf numFmtId="176" fontId="6" fillId="0" borderId="29" xfId="1" applyNumberFormat="1" applyFont="1" applyBorder="1" applyAlignment="1" applyProtection="1">
      <alignment vertical="center"/>
      <protection locked="0"/>
    </xf>
    <xf numFmtId="176" fontId="6" fillId="0" borderId="4" xfId="0" applyNumberFormat="1" applyFont="1" applyBorder="1" applyAlignment="1" applyProtection="1">
      <alignment vertical="center" shrinkToFit="1"/>
    </xf>
    <xf numFmtId="177" fontId="6" fillId="0" borderId="33" xfId="1" applyNumberFormat="1" applyFont="1" applyBorder="1" applyAlignment="1" applyProtection="1">
      <alignment vertical="center" shrinkToFit="1"/>
    </xf>
    <xf numFmtId="0" fontId="6" fillId="0" borderId="27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8" fillId="2" borderId="37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center" vertical="center" shrinkToFit="1"/>
    </xf>
    <xf numFmtId="177" fontId="8" fillId="0" borderId="4" xfId="1" applyNumberFormat="1" applyFont="1" applyBorder="1" applyAlignment="1" applyProtection="1">
      <alignment vertical="center" shrinkToFit="1"/>
    </xf>
    <xf numFmtId="177" fontId="8" fillId="0" borderId="2" xfId="1" applyNumberFormat="1" applyFont="1" applyBorder="1" applyAlignment="1" applyProtection="1">
      <alignment vertical="center" shrinkToFit="1"/>
    </xf>
    <xf numFmtId="177" fontId="8" fillId="2" borderId="8" xfId="0" applyNumberFormat="1" applyFont="1" applyFill="1" applyBorder="1" applyAlignment="1" applyProtection="1">
      <alignment vertical="center" shrinkToFit="1"/>
    </xf>
    <xf numFmtId="177" fontId="8" fillId="2" borderId="10" xfId="0" applyNumberFormat="1" applyFont="1" applyFill="1" applyBorder="1" applyAlignment="1" applyProtection="1">
      <alignment vertical="center" shrinkToFit="1"/>
    </xf>
    <xf numFmtId="176" fontId="8" fillId="2" borderId="38" xfId="0" applyNumberFormat="1" applyFont="1" applyFill="1" applyBorder="1" applyAlignment="1" applyProtection="1">
      <alignment vertical="center" shrinkToFit="1"/>
    </xf>
    <xf numFmtId="176" fontId="8" fillId="2" borderId="39" xfId="0" applyNumberFormat="1" applyFont="1" applyFill="1" applyBorder="1" applyAlignment="1" applyProtection="1">
      <alignment vertical="center" shrinkToFit="1"/>
    </xf>
    <xf numFmtId="176" fontId="8" fillId="2" borderId="40" xfId="0" applyNumberFormat="1" applyFont="1" applyFill="1" applyBorder="1" applyAlignment="1" applyProtection="1">
      <alignment vertical="center" shrinkToFit="1"/>
    </xf>
    <xf numFmtId="177" fontId="8" fillId="2" borderId="38" xfId="0" applyNumberFormat="1" applyFont="1" applyFill="1" applyBorder="1" applyAlignment="1" applyProtection="1">
      <alignment vertical="center" shrinkToFit="1"/>
    </xf>
    <xf numFmtId="177" fontId="8" fillId="2" borderId="39" xfId="0" applyNumberFormat="1" applyFont="1" applyFill="1" applyBorder="1" applyAlignment="1" applyProtection="1">
      <alignment vertical="center" shrinkToFit="1"/>
    </xf>
    <xf numFmtId="176" fontId="6" fillId="2" borderId="33" xfId="0" applyNumberFormat="1" applyFont="1" applyFill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 shrinkToFit="1"/>
    </xf>
    <xf numFmtId="176" fontId="8" fillId="0" borderId="21" xfId="0" applyNumberFormat="1" applyFont="1" applyBorder="1" applyAlignment="1" applyProtection="1">
      <alignment vertical="center" shrinkToFit="1"/>
    </xf>
    <xf numFmtId="176" fontId="6" fillId="2" borderId="35" xfId="0" applyNumberFormat="1" applyFont="1" applyFill="1" applyBorder="1" applyAlignment="1" applyProtection="1">
      <alignment vertical="center"/>
    </xf>
    <xf numFmtId="56" fontId="6" fillId="0" borderId="41" xfId="0" applyNumberFormat="1" applyFont="1" applyBorder="1" applyAlignment="1" applyProtection="1">
      <alignment horizontal="center" vertical="center"/>
    </xf>
    <xf numFmtId="56" fontId="6" fillId="0" borderId="42" xfId="0" applyNumberFormat="1" applyFont="1" applyBorder="1" applyAlignment="1" applyProtection="1">
      <alignment horizontal="center" vertical="center"/>
    </xf>
    <xf numFmtId="56" fontId="6" fillId="0" borderId="43" xfId="0" applyNumberFormat="1" applyFont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56" fontId="6" fillId="0" borderId="47" xfId="0" applyNumberFormat="1" applyFont="1" applyBorder="1" applyAlignment="1" applyProtection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56" fontId="6" fillId="0" borderId="48" xfId="0" applyNumberFormat="1" applyFont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56" fontId="6" fillId="0" borderId="51" xfId="0" applyNumberFormat="1" applyFont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56" fontId="6" fillId="0" borderId="49" xfId="0" applyNumberFormat="1" applyFont="1" applyBorder="1" applyAlignment="1" applyProtection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</cellXfs>
  <cellStyles count="2">
    <cellStyle name="標準" xfId="0" builtinId="0"/>
    <cellStyle name="標準_選挙区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47"/>
  <sheetViews>
    <sheetView tabSelected="1" zoomScale="85" zoomScaleNormal="85" workbookViewId="0">
      <pane ySplit="4" topLeftCell="A28" activePane="bottomLeft" state="frozen"/>
      <selection pane="bottomLeft" activeCell="B32" sqref="B32"/>
    </sheetView>
  </sheetViews>
  <sheetFormatPr defaultColWidth="13.125" defaultRowHeight="12"/>
  <cols>
    <col min="1" max="1" width="12.625" style="4" customWidth="1"/>
    <col min="2" max="7" width="6.875" style="1" customWidth="1"/>
    <col min="8" max="10" width="5.625" style="1" customWidth="1"/>
    <col min="11" max="19" width="6.875" style="1" customWidth="1"/>
    <col min="20" max="16384" width="13.125" style="1"/>
  </cols>
  <sheetData>
    <row r="1" spans="1:19" ht="40.5" customHeight="1" thickBot="1">
      <c r="A1" s="120" t="s">
        <v>40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30" customHeight="1" thickBot="1">
      <c r="A2" s="121" t="s">
        <v>0</v>
      </c>
      <c r="B2" s="114" t="s">
        <v>1</v>
      </c>
      <c r="C2" s="115"/>
      <c r="D2" s="124"/>
      <c r="E2" s="114" t="s">
        <v>16</v>
      </c>
      <c r="F2" s="115"/>
      <c r="G2" s="115"/>
      <c r="H2" s="134"/>
      <c r="I2" s="134"/>
      <c r="J2" s="134"/>
      <c r="K2" s="134"/>
      <c r="L2" s="134"/>
      <c r="M2" s="135"/>
      <c r="N2" s="114" t="s">
        <v>6</v>
      </c>
      <c r="O2" s="115"/>
      <c r="P2" s="124"/>
      <c r="Q2" s="114" t="s">
        <v>7</v>
      </c>
      <c r="R2" s="115"/>
      <c r="S2" s="116"/>
    </row>
    <row r="3" spans="1:19" ht="30" customHeight="1">
      <c r="A3" s="122"/>
      <c r="B3" s="125"/>
      <c r="C3" s="126"/>
      <c r="D3" s="126"/>
      <c r="E3" s="127" t="s">
        <v>14</v>
      </c>
      <c r="F3" s="128"/>
      <c r="G3" s="129"/>
      <c r="H3" s="130" t="s">
        <v>15</v>
      </c>
      <c r="I3" s="131"/>
      <c r="J3" s="132"/>
      <c r="K3" s="133" t="s">
        <v>17</v>
      </c>
      <c r="L3" s="128"/>
      <c r="M3" s="129"/>
      <c r="N3" s="118"/>
      <c r="O3" s="118"/>
      <c r="P3" s="136"/>
      <c r="Q3" s="117"/>
      <c r="R3" s="118"/>
      <c r="S3" s="119"/>
    </row>
    <row r="4" spans="1:19" s="2" customFormat="1" ht="30" customHeight="1" thickBot="1">
      <c r="A4" s="123"/>
      <c r="B4" s="94" t="s">
        <v>2</v>
      </c>
      <c r="C4" s="94" t="s">
        <v>3</v>
      </c>
      <c r="D4" s="95" t="s">
        <v>4</v>
      </c>
      <c r="E4" s="96" t="s">
        <v>2</v>
      </c>
      <c r="F4" s="94" t="s">
        <v>3</v>
      </c>
      <c r="G4" s="97" t="s">
        <v>4</v>
      </c>
      <c r="H4" s="98" t="s">
        <v>2</v>
      </c>
      <c r="I4" s="94" t="s">
        <v>3</v>
      </c>
      <c r="J4" s="97" t="s">
        <v>4</v>
      </c>
      <c r="K4" s="98" t="s">
        <v>2</v>
      </c>
      <c r="L4" s="94" t="s">
        <v>3</v>
      </c>
      <c r="M4" s="97" t="s">
        <v>4</v>
      </c>
      <c r="N4" s="98" t="s">
        <v>2</v>
      </c>
      <c r="O4" s="94" t="s">
        <v>3</v>
      </c>
      <c r="P4" s="94" t="s">
        <v>4</v>
      </c>
      <c r="Q4" s="94" t="s">
        <v>2</v>
      </c>
      <c r="R4" s="94" t="s">
        <v>3</v>
      </c>
      <c r="S4" s="97" t="s">
        <v>4</v>
      </c>
    </row>
    <row r="5" spans="1:19" ht="34.5" customHeight="1">
      <c r="A5" s="88" t="s">
        <v>18</v>
      </c>
      <c r="B5" s="70">
        <v>1254</v>
      </c>
      <c r="C5" s="70">
        <v>1356</v>
      </c>
      <c r="D5" s="89">
        <f t="shared" ref="D5:D26" si="0">SUM(B5:C5)</f>
        <v>2610</v>
      </c>
      <c r="E5" s="53">
        <v>295</v>
      </c>
      <c r="F5" s="40">
        <v>295</v>
      </c>
      <c r="G5" s="90">
        <f>SUM(E5:F5)</f>
        <v>590</v>
      </c>
      <c r="H5" s="91">
        <v>2</v>
      </c>
      <c r="I5" s="40">
        <v>5</v>
      </c>
      <c r="J5" s="90">
        <f t="shared" ref="J5:J26" si="1">SUM(H5:I5)</f>
        <v>7</v>
      </c>
      <c r="K5" s="91">
        <f t="shared" ref="K5:K26" si="2">SUM(E5,H5)</f>
        <v>297</v>
      </c>
      <c r="L5" s="40">
        <f t="shared" ref="L5:L26" si="3">SUM(F5,I5)</f>
        <v>300</v>
      </c>
      <c r="M5" s="90">
        <f t="shared" ref="M5:M26" si="4">SUM(K5:L5)</f>
        <v>597</v>
      </c>
      <c r="N5" s="69">
        <f t="shared" ref="N5:N26" si="5">B5-K5</f>
        <v>957</v>
      </c>
      <c r="O5" s="70">
        <f t="shared" ref="O5:O26" si="6">C5-L5</f>
        <v>1056</v>
      </c>
      <c r="P5" s="92">
        <f t="shared" ref="P5:P26" si="7">SUM(N5:O5)</f>
        <v>2013</v>
      </c>
      <c r="Q5" s="74">
        <f t="shared" ref="Q5:Q26" si="8">ROUND(K5/B5*100,2)</f>
        <v>23.68</v>
      </c>
      <c r="R5" s="74">
        <f t="shared" ref="R5:R26" si="9">ROUND(L5/C5*100,2)</f>
        <v>22.12</v>
      </c>
      <c r="S5" s="93">
        <f t="shared" ref="S5:S26" si="10">ROUND(M5/D5*100,2)</f>
        <v>22.87</v>
      </c>
    </row>
    <row r="6" spans="1:19" ht="34.5" customHeight="1">
      <c r="A6" s="80" t="s">
        <v>21</v>
      </c>
      <c r="B6" s="43">
        <v>1031</v>
      </c>
      <c r="C6" s="43">
        <v>1050</v>
      </c>
      <c r="D6" s="12">
        <f t="shared" si="0"/>
        <v>2081</v>
      </c>
      <c r="E6" s="44">
        <v>260</v>
      </c>
      <c r="F6" s="45">
        <v>257</v>
      </c>
      <c r="G6" s="110">
        <f t="shared" ref="G6:G26" si="11">SUM(E6:F6)</f>
        <v>517</v>
      </c>
      <c r="H6" s="46">
        <v>2</v>
      </c>
      <c r="I6" s="45">
        <v>1</v>
      </c>
      <c r="J6" s="10">
        <f t="shared" si="1"/>
        <v>3</v>
      </c>
      <c r="K6" s="46">
        <f t="shared" si="2"/>
        <v>262</v>
      </c>
      <c r="L6" s="47">
        <f t="shared" si="3"/>
        <v>258</v>
      </c>
      <c r="M6" s="10">
        <f t="shared" si="4"/>
        <v>520</v>
      </c>
      <c r="N6" s="48">
        <f t="shared" si="5"/>
        <v>769</v>
      </c>
      <c r="O6" s="43">
        <f t="shared" si="6"/>
        <v>792</v>
      </c>
      <c r="P6" s="23">
        <f t="shared" si="7"/>
        <v>1561</v>
      </c>
      <c r="Q6" s="72">
        <f t="shared" si="8"/>
        <v>25.41</v>
      </c>
      <c r="R6" s="72">
        <f t="shared" si="9"/>
        <v>24.57</v>
      </c>
      <c r="S6" s="81">
        <f t="shared" si="10"/>
        <v>24.99</v>
      </c>
    </row>
    <row r="7" spans="1:19" ht="34.5" customHeight="1">
      <c r="A7" s="78" t="s">
        <v>20</v>
      </c>
      <c r="B7" s="49">
        <v>1153</v>
      </c>
      <c r="C7" s="49">
        <v>1131</v>
      </c>
      <c r="D7" s="11">
        <f t="shared" si="0"/>
        <v>2284</v>
      </c>
      <c r="E7" s="50">
        <v>304</v>
      </c>
      <c r="F7" s="51">
        <v>313</v>
      </c>
      <c r="G7" s="90">
        <f t="shared" si="11"/>
        <v>617</v>
      </c>
      <c r="H7" s="52">
        <v>3</v>
      </c>
      <c r="I7" s="51">
        <v>2</v>
      </c>
      <c r="J7" s="9">
        <f t="shared" si="1"/>
        <v>5</v>
      </c>
      <c r="K7" s="41">
        <f t="shared" si="2"/>
        <v>307</v>
      </c>
      <c r="L7" s="40">
        <f t="shared" si="3"/>
        <v>315</v>
      </c>
      <c r="M7" s="9">
        <f t="shared" si="4"/>
        <v>622</v>
      </c>
      <c r="N7" s="42">
        <f t="shared" si="5"/>
        <v>846</v>
      </c>
      <c r="O7" s="39">
        <f t="shared" si="6"/>
        <v>816</v>
      </c>
      <c r="P7" s="22">
        <f t="shared" si="7"/>
        <v>1662</v>
      </c>
      <c r="Q7" s="71">
        <f t="shared" si="8"/>
        <v>26.63</v>
      </c>
      <c r="R7" s="71">
        <f t="shared" si="9"/>
        <v>27.85</v>
      </c>
      <c r="S7" s="79">
        <f t="shared" si="10"/>
        <v>27.23</v>
      </c>
    </row>
    <row r="8" spans="1:19" ht="34.5" customHeight="1">
      <c r="A8" s="80" t="s">
        <v>25</v>
      </c>
      <c r="B8" s="43">
        <v>1609</v>
      </c>
      <c r="C8" s="43">
        <v>1294</v>
      </c>
      <c r="D8" s="12">
        <f t="shared" si="0"/>
        <v>2903</v>
      </c>
      <c r="E8" s="44">
        <v>379</v>
      </c>
      <c r="F8" s="45">
        <v>304</v>
      </c>
      <c r="G8" s="110">
        <f t="shared" si="11"/>
        <v>683</v>
      </c>
      <c r="H8" s="46">
        <v>1</v>
      </c>
      <c r="I8" s="45">
        <v>4</v>
      </c>
      <c r="J8" s="10">
        <f t="shared" si="1"/>
        <v>5</v>
      </c>
      <c r="K8" s="46">
        <f t="shared" si="2"/>
        <v>380</v>
      </c>
      <c r="L8" s="47">
        <f t="shared" si="3"/>
        <v>308</v>
      </c>
      <c r="M8" s="10">
        <f t="shared" si="4"/>
        <v>688</v>
      </c>
      <c r="N8" s="48">
        <f t="shared" si="5"/>
        <v>1229</v>
      </c>
      <c r="O8" s="43">
        <f t="shared" si="6"/>
        <v>986</v>
      </c>
      <c r="P8" s="23">
        <f t="shared" si="7"/>
        <v>2215</v>
      </c>
      <c r="Q8" s="72">
        <f t="shared" si="8"/>
        <v>23.62</v>
      </c>
      <c r="R8" s="72">
        <f t="shared" si="9"/>
        <v>23.8</v>
      </c>
      <c r="S8" s="81">
        <f t="shared" si="10"/>
        <v>23.7</v>
      </c>
    </row>
    <row r="9" spans="1:19" ht="34.5" customHeight="1">
      <c r="A9" s="78" t="s">
        <v>28</v>
      </c>
      <c r="B9" s="49">
        <v>1392</v>
      </c>
      <c r="C9" s="49">
        <v>1479</v>
      </c>
      <c r="D9" s="11">
        <f t="shared" si="0"/>
        <v>2871</v>
      </c>
      <c r="E9" s="50">
        <v>363</v>
      </c>
      <c r="F9" s="51">
        <v>355</v>
      </c>
      <c r="G9" s="90">
        <f t="shared" si="11"/>
        <v>718</v>
      </c>
      <c r="H9" s="52">
        <v>3</v>
      </c>
      <c r="I9" s="51">
        <v>3</v>
      </c>
      <c r="J9" s="9">
        <f t="shared" si="1"/>
        <v>6</v>
      </c>
      <c r="K9" s="41">
        <f t="shared" si="2"/>
        <v>366</v>
      </c>
      <c r="L9" s="40">
        <f t="shared" si="3"/>
        <v>358</v>
      </c>
      <c r="M9" s="9">
        <f t="shared" si="4"/>
        <v>724</v>
      </c>
      <c r="N9" s="42">
        <f t="shared" si="5"/>
        <v>1026</v>
      </c>
      <c r="O9" s="39">
        <f t="shared" si="6"/>
        <v>1121</v>
      </c>
      <c r="P9" s="22">
        <f t="shared" si="7"/>
        <v>2147</v>
      </c>
      <c r="Q9" s="71">
        <f t="shared" si="8"/>
        <v>26.29</v>
      </c>
      <c r="R9" s="71">
        <f t="shared" si="9"/>
        <v>24.21</v>
      </c>
      <c r="S9" s="79">
        <f t="shared" si="10"/>
        <v>25.22</v>
      </c>
    </row>
    <row r="10" spans="1:19" ht="34.5" customHeight="1">
      <c r="A10" s="80" t="s">
        <v>29</v>
      </c>
      <c r="B10" s="43">
        <v>891</v>
      </c>
      <c r="C10" s="43">
        <v>910</v>
      </c>
      <c r="D10" s="12">
        <f t="shared" si="0"/>
        <v>1801</v>
      </c>
      <c r="E10" s="44">
        <v>189</v>
      </c>
      <c r="F10" s="45">
        <v>181</v>
      </c>
      <c r="G10" s="110">
        <f t="shared" si="11"/>
        <v>370</v>
      </c>
      <c r="H10" s="46">
        <v>9</v>
      </c>
      <c r="I10" s="45">
        <v>4</v>
      </c>
      <c r="J10" s="10">
        <f t="shared" si="1"/>
        <v>13</v>
      </c>
      <c r="K10" s="46">
        <f t="shared" si="2"/>
        <v>198</v>
      </c>
      <c r="L10" s="47">
        <f t="shared" si="3"/>
        <v>185</v>
      </c>
      <c r="M10" s="10">
        <f t="shared" si="4"/>
        <v>383</v>
      </c>
      <c r="N10" s="48">
        <f t="shared" si="5"/>
        <v>693</v>
      </c>
      <c r="O10" s="43">
        <f t="shared" si="6"/>
        <v>725</v>
      </c>
      <c r="P10" s="23">
        <f t="shared" si="7"/>
        <v>1418</v>
      </c>
      <c r="Q10" s="72">
        <f t="shared" si="8"/>
        <v>22.22</v>
      </c>
      <c r="R10" s="72">
        <f t="shared" si="9"/>
        <v>20.329999999999998</v>
      </c>
      <c r="S10" s="81">
        <f t="shared" si="10"/>
        <v>21.27</v>
      </c>
    </row>
    <row r="11" spans="1:19" ht="34.5" customHeight="1">
      <c r="A11" s="78" t="s">
        <v>19</v>
      </c>
      <c r="B11" s="49">
        <v>689</v>
      </c>
      <c r="C11" s="49">
        <v>677</v>
      </c>
      <c r="D11" s="11">
        <f t="shared" si="0"/>
        <v>1366</v>
      </c>
      <c r="E11" s="50">
        <v>163</v>
      </c>
      <c r="F11" s="51">
        <v>152</v>
      </c>
      <c r="G11" s="90">
        <f t="shared" si="11"/>
        <v>315</v>
      </c>
      <c r="H11" s="52">
        <v>1</v>
      </c>
      <c r="I11" s="51">
        <v>2</v>
      </c>
      <c r="J11" s="9">
        <f t="shared" si="1"/>
        <v>3</v>
      </c>
      <c r="K11" s="41">
        <f t="shared" si="2"/>
        <v>164</v>
      </c>
      <c r="L11" s="40">
        <f t="shared" si="3"/>
        <v>154</v>
      </c>
      <c r="M11" s="9">
        <f t="shared" si="4"/>
        <v>318</v>
      </c>
      <c r="N11" s="42">
        <f t="shared" si="5"/>
        <v>525</v>
      </c>
      <c r="O11" s="39">
        <f t="shared" si="6"/>
        <v>523</v>
      </c>
      <c r="P11" s="22">
        <f t="shared" si="7"/>
        <v>1048</v>
      </c>
      <c r="Q11" s="71">
        <f t="shared" si="8"/>
        <v>23.8</v>
      </c>
      <c r="R11" s="71">
        <f t="shared" si="9"/>
        <v>22.75</v>
      </c>
      <c r="S11" s="79">
        <f t="shared" si="10"/>
        <v>23.28</v>
      </c>
    </row>
    <row r="12" spans="1:19" ht="34.5" customHeight="1">
      <c r="A12" s="80" t="s">
        <v>26</v>
      </c>
      <c r="B12" s="43">
        <v>1189</v>
      </c>
      <c r="C12" s="43">
        <v>1242</v>
      </c>
      <c r="D12" s="12">
        <f t="shared" si="0"/>
        <v>2431</v>
      </c>
      <c r="E12" s="44">
        <v>290</v>
      </c>
      <c r="F12" s="45">
        <v>281</v>
      </c>
      <c r="G12" s="110">
        <f t="shared" si="11"/>
        <v>571</v>
      </c>
      <c r="H12" s="46">
        <v>0</v>
      </c>
      <c r="I12" s="45">
        <v>7</v>
      </c>
      <c r="J12" s="10">
        <f t="shared" si="1"/>
        <v>7</v>
      </c>
      <c r="K12" s="46">
        <f t="shared" si="2"/>
        <v>290</v>
      </c>
      <c r="L12" s="47">
        <f t="shared" si="3"/>
        <v>288</v>
      </c>
      <c r="M12" s="10">
        <f t="shared" si="4"/>
        <v>578</v>
      </c>
      <c r="N12" s="48">
        <f t="shared" si="5"/>
        <v>899</v>
      </c>
      <c r="O12" s="43">
        <f t="shared" si="6"/>
        <v>954</v>
      </c>
      <c r="P12" s="23">
        <f t="shared" si="7"/>
        <v>1853</v>
      </c>
      <c r="Q12" s="72">
        <f t="shared" si="8"/>
        <v>24.39</v>
      </c>
      <c r="R12" s="72">
        <f t="shared" si="9"/>
        <v>23.19</v>
      </c>
      <c r="S12" s="81">
        <f t="shared" si="10"/>
        <v>23.78</v>
      </c>
    </row>
    <row r="13" spans="1:19" ht="34.5" customHeight="1">
      <c r="A13" s="78" t="s">
        <v>30</v>
      </c>
      <c r="B13" s="49">
        <v>1062</v>
      </c>
      <c r="C13" s="49">
        <v>1093</v>
      </c>
      <c r="D13" s="11">
        <f t="shared" si="0"/>
        <v>2155</v>
      </c>
      <c r="E13" s="50">
        <v>259</v>
      </c>
      <c r="F13" s="51">
        <v>258</v>
      </c>
      <c r="G13" s="90">
        <f t="shared" si="11"/>
        <v>517</v>
      </c>
      <c r="H13" s="52">
        <v>19</v>
      </c>
      <c r="I13" s="51">
        <v>14</v>
      </c>
      <c r="J13" s="9">
        <f t="shared" si="1"/>
        <v>33</v>
      </c>
      <c r="K13" s="41">
        <f t="shared" si="2"/>
        <v>278</v>
      </c>
      <c r="L13" s="40">
        <f t="shared" si="3"/>
        <v>272</v>
      </c>
      <c r="M13" s="9">
        <f t="shared" si="4"/>
        <v>550</v>
      </c>
      <c r="N13" s="42">
        <f t="shared" si="5"/>
        <v>784</v>
      </c>
      <c r="O13" s="39">
        <f t="shared" si="6"/>
        <v>821</v>
      </c>
      <c r="P13" s="22">
        <f t="shared" si="7"/>
        <v>1605</v>
      </c>
      <c r="Q13" s="71">
        <f t="shared" si="8"/>
        <v>26.18</v>
      </c>
      <c r="R13" s="71">
        <f t="shared" si="9"/>
        <v>24.89</v>
      </c>
      <c r="S13" s="79">
        <f t="shared" si="10"/>
        <v>25.52</v>
      </c>
    </row>
    <row r="14" spans="1:19" ht="34.5" customHeight="1">
      <c r="A14" s="80" t="s">
        <v>22</v>
      </c>
      <c r="B14" s="43">
        <v>332</v>
      </c>
      <c r="C14" s="43">
        <v>361</v>
      </c>
      <c r="D14" s="12">
        <f t="shared" si="0"/>
        <v>693</v>
      </c>
      <c r="E14" s="44">
        <v>97</v>
      </c>
      <c r="F14" s="45">
        <v>96</v>
      </c>
      <c r="G14" s="110">
        <f t="shared" si="11"/>
        <v>193</v>
      </c>
      <c r="H14" s="46">
        <v>1</v>
      </c>
      <c r="I14" s="45">
        <v>1</v>
      </c>
      <c r="J14" s="10">
        <f t="shared" si="1"/>
        <v>2</v>
      </c>
      <c r="K14" s="46">
        <f t="shared" si="2"/>
        <v>98</v>
      </c>
      <c r="L14" s="47">
        <f t="shared" si="3"/>
        <v>97</v>
      </c>
      <c r="M14" s="10">
        <f t="shared" si="4"/>
        <v>195</v>
      </c>
      <c r="N14" s="48">
        <f t="shared" si="5"/>
        <v>234</v>
      </c>
      <c r="O14" s="43">
        <f t="shared" si="6"/>
        <v>264</v>
      </c>
      <c r="P14" s="23">
        <f t="shared" si="7"/>
        <v>498</v>
      </c>
      <c r="Q14" s="72">
        <f t="shared" si="8"/>
        <v>29.52</v>
      </c>
      <c r="R14" s="72">
        <f t="shared" si="9"/>
        <v>26.87</v>
      </c>
      <c r="S14" s="81">
        <f t="shared" si="10"/>
        <v>28.14</v>
      </c>
    </row>
    <row r="15" spans="1:19" ht="34.5" customHeight="1">
      <c r="A15" s="78" t="s">
        <v>23</v>
      </c>
      <c r="B15" s="49">
        <v>1326</v>
      </c>
      <c r="C15" s="49">
        <v>1325</v>
      </c>
      <c r="D15" s="11">
        <f t="shared" si="0"/>
        <v>2651</v>
      </c>
      <c r="E15" s="53">
        <v>279</v>
      </c>
      <c r="F15" s="51">
        <v>266</v>
      </c>
      <c r="G15" s="90">
        <f t="shared" si="11"/>
        <v>545</v>
      </c>
      <c r="H15" s="52">
        <v>2</v>
      </c>
      <c r="I15" s="51">
        <v>3</v>
      </c>
      <c r="J15" s="9">
        <f t="shared" si="1"/>
        <v>5</v>
      </c>
      <c r="K15" s="41">
        <f t="shared" si="2"/>
        <v>281</v>
      </c>
      <c r="L15" s="40">
        <f t="shared" si="3"/>
        <v>269</v>
      </c>
      <c r="M15" s="9">
        <f t="shared" si="4"/>
        <v>550</v>
      </c>
      <c r="N15" s="42">
        <f t="shared" si="5"/>
        <v>1045</v>
      </c>
      <c r="O15" s="39">
        <f t="shared" si="6"/>
        <v>1056</v>
      </c>
      <c r="P15" s="22">
        <f t="shared" si="7"/>
        <v>2101</v>
      </c>
      <c r="Q15" s="71">
        <f t="shared" si="8"/>
        <v>21.19</v>
      </c>
      <c r="R15" s="71">
        <f t="shared" si="9"/>
        <v>20.3</v>
      </c>
      <c r="S15" s="79">
        <f t="shared" si="10"/>
        <v>20.75</v>
      </c>
    </row>
    <row r="16" spans="1:19" ht="34.5" customHeight="1">
      <c r="A16" s="80" t="s">
        <v>24</v>
      </c>
      <c r="B16" s="43">
        <v>634</v>
      </c>
      <c r="C16" s="43">
        <v>638</v>
      </c>
      <c r="D16" s="14">
        <f t="shared" si="0"/>
        <v>1272</v>
      </c>
      <c r="E16" s="46">
        <v>142</v>
      </c>
      <c r="F16" s="45">
        <v>149</v>
      </c>
      <c r="G16" s="110">
        <f t="shared" si="11"/>
        <v>291</v>
      </c>
      <c r="H16" s="46">
        <v>1</v>
      </c>
      <c r="I16" s="45">
        <v>1</v>
      </c>
      <c r="J16" s="10">
        <f t="shared" si="1"/>
        <v>2</v>
      </c>
      <c r="K16" s="46">
        <f t="shared" si="2"/>
        <v>143</v>
      </c>
      <c r="L16" s="47">
        <f t="shared" si="3"/>
        <v>150</v>
      </c>
      <c r="M16" s="10">
        <f t="shared" si="4"/>
        <v>293</v>
      </c>
      <c r="N16" s="48">
        <f t="shared" si="5"/>
        <v>491</v>
      </c>
      <c r="O16" s="43">
        <f t="shared" si="6"/>
        <v>488</v>
      </c>
      <c r="P16" s="23">
        <f t="shared" si="7"/>
        <v>979</v>
      </c>
      <c r="Q16" s="72">
        <f t="shared" si="8"/>
        <v>22.56</v>
      </c>
      <c r="R16" s="72">
        <f t="shared" si="9"/>
        <v>23.51</v>
      </c>
      <c r="S16" s="81">
        <f t="shared" si="10"/>
        <v>23.03</v>
      </c>
    </row>
    <row r="17" spans="1:19" ht="34.5" customHeight="1">
      <c r="A17" s="78" t="s">
        <v>31</v>
      </c>
      <c r="B17" s="49">
        <v>943</v>
      </c>
      <c r="C17" s="49">
        <v>985</v>
      </c>
      <c r="D17" s="15">
        <f t="shared" si="0"/>
        <v>1928</v>
      </c>
      <c r="E17" s="52">
        <v>218</v>
      </c>
      <c r="F17" s="51">
        <v>207</v>
      </c>
      <c r="G17" s="90">
        <f t="shared" si="11"/>
        <v>425</v>
      </c>
      <c r="H17" s="52">
        <v>6</v>
      </c>
      <c r="I17" s="51">
        <v>4</v>
      </c>
      <c r="J17" s="9">
        <f t="shared" si="1"/>
        <v>10</v>
      </c>
      <c r="K17" s="41">
        <f t="shared" si="2"/>
        <v>224</v>
      </c>
      <c r="L17" s="40">
        <f t="shared" si="3"/>
        <v>211</v>
      </c>
      <c r="M17" s="9">
        <f t="shared" si="4"/>
        <v>435</v>
      </c>
      <c r="N17" s="42">
        <f t="shared" si="5"/>
        <v>719</v>
      </c>
      <c r="O17" s="39">
        <f t="shared" si="6"/>
        <v>774</v>
      </c>
      <c r="P17" s="22">
        <f t="shared" si="7"/>
        <v>1493</v>
      </c>
      <c r="Q17" s="71">
        <f t="shared" si="8"/>
        <v>23.75</v>
      </c>
      <c r="R17" s="71">
        <f t="shared" si="9"/>
        <v>21.42</v>
      </c>
      <c r="S17" s="79">
        <f t="shared" si="10"/>
        <v>22.56</v>
      </c>
    </row>
    <row r="18" spans="1:19" ht="34.5" customHeight="1">
      <c r="A18" s="80" t="s">
        <v>39</v>
      </c>
      <c r="B18" s="43">
        <v>342</v>
      </c>
      <c r="C18" s="43">
        <v>338</v>
      </c>
      <c r="D18" s="14">
        <f t="shared" si="0"/>
        <v>680</v>
      </c>
      <c r="E18" s="46">
        <v>112</v>
      </c>
      <c r="F18" s="45">
        <v>97</v>
      </c>
      <c r="G18" s="110">
        <f t="shared" si="11"/>
        <v>209</v>
      </c>
      <c r="H18" s="46">
        <v>0</v>
      </c>
      <c r="I18" s="45">
        <v>1</v>
      </c>
      <c r="J18" s="10">
        <f t="shared" si="1"/>
        <v>1</v>
      </c>
      <c r="K18" s="46">
        <f t="shared" si="2"/>
        <v>112</v>
      </c>
      <c r="L18" s="47">
        <f t="shared" si="3"/>
        <v>98</v>
      </c>
      <c r="M18" s="10">
        <f t="shared" si="4"/>
        <v>210</v>
      </c>
      <c r="N18" s="48">
        <f t="shared" si="5"/>
        <v>230</v>
      </c>
      <c r="O18" s="43">
        <f t="shared" si="6"/>
        <v>240</v>
      </c>
      <c r="P18" s="23">
        <f t="shared" si="7"/>
        <v>470</v>
      </c>
      <c r="Q18" s="72">
        <f t="shared" si="8"/>
        <v>32.75</v>
      </c>
      <c r="R18" s="72">
        <f t="shared" si="9"/>
        <v>28.99</v>
      </c>
      <c r="S18" s="81">
        <f t="shared" si="10"/>
        <v>30.88</v>
      </c>
    </row>
    <row r="19" spans="1:19" ht="34.5" customHeight="1">
      <c r="A19" s="78" t="s">
        <v>32</v>
      </c>
      <c r="B19" s="49">
        <v>291</v>
      </c>
      <c r="C19" s="49">
        <v>295</v>
      </c>
      <c r="D19" s="15">
        <f t="shared" si="0"/>
        <v>586</v>
      </c>
      <c r="E19" s="52">
        <v>79</v>
      </c>
      <c r="F19" s="51">
        <v>75</v>
      </c>
      <c r="G19" s="90">
        <f t="shared" si="11"/>
        <v>154</v>
      </c>
      <c r="H19" s="52">
        <v>1</v>
      </c>
      <c r="I19" s="51">
        <v>1</v>
      </c>
      <c r="J19" s="9">
        <f t="shared" si="1"/>
        <v>2</v>
      </c>
      <c r="K19" s="41">
        <f t="shared" si="2"/>
        <v>80</v>
      </c>
      <c r="L19" s="40">
        <f t="shared" si="3"/>
        <v>76</v>
      </c>
      <c r="M19" s="9">
        <f t="shared" si="4"/>
        <v>156</v>
      </c>
      <c r="N19" s="42">
        <f t="shared" si="5"/>
        <v>211</v>
      </c>
      <c r="O19" s="39">
        <f t="shared" si="6"/>
        <v>219</v>
      </c>
      <c r="P19" s="22">
        <f t="shared" si="7"/>
        <v>430</v>
      </c>
      <c r="Q19" s="71">
        <f t="shared" si="8"/>
        <v>27.49</v>
      </c>
      <c r="R19" s="71">
        <f t="shared" si="9"/>
        <v>25.76</v>
      </c>
      <c r="S19" s="79">
        <f t="shared" si="10"/>
        <v>26.62</v>
      </c>
    </row>
    <row r="20" spans="1:19" ht="34.5" customHeight="1">
      <c r="A20" s="80" t="s">
        <v>33</v>
      </c>
      <c r="B20" s="43">
        <v>1033</v>
      </c>
      <c r="C20" s="43">
        <v>1092</v>
      </c>
      <c r="D20" s="14">
        <f t="shared" si="0"/>
        <v>2125</v>
      </c>
      <c r="E20" s="46">
        <v>302</v>
      </c>
      <c r="F20" s="45">
        <v>293</v>
      </c>
      <c r="G20" s="110">
        <f t="shared" si="11"/>
        <v>595</v>
      </c>
      <c r="H20" s="46">
        <v>2</v>
      </c>
      <c r="I20" s="45">
        <v>4</v>
      </c>
      <c r="J20" s="10">
        <f t="shared" si="1"/>
        <v>6</v>
      </c>
      <c r="K20" s="46">
        <f t="shared" si="2"/>
        <v>304</v>
      </c>
      <c r="L20" s="47">
        <f t="shared" si="3"/>
        <v>297</v>
      </c>
      <c r="M20" s="10">
        <f t="shared" si="4"/>
        <v>601</v>
      </c>
      <c r="N20" s="48">
        <f t="shared" si="5"/>
        <v>729</v>
      </c>
      <c r="O20" s="43">
        <f t="shared" si="6"/>
        <v>795</v>
      </c>
      <c r="P20" s="23">
        <f t="shared" si="7"/>
        <v>1524</v>
      </c>
      <c r="Q20" s="72">
        <f t="shared" si="8"/>
        <v>29.43</v>
      </c>
      <c r="R20" s="72">
        <f t="shared" si="9"/>
        <v>27.2</v>
      </c>
      <c r="S20" s="81">
        <f t="shared" si="10"/>
        <v>28.28</v>
      </c>
    </row>
    <row r="21" spans="1:19" ht="34.5" customHeight="1">
      <c r="A21" s="78" t="s">
        <v>34</v>
      </c>
      <c r="B21" s="49">
        <v>1094</v>
      </c>
      <c r="C21" s="49">
        <v>962</v>
      </c>
      <c r="D21" s="15">
        <f t="shared" si="0"/>
        <v>2056</v>
      </c>
      <c r="E21" s="52">
        <v>259</v>
      </c>
      <c r="F21" s="51">
        <v>239</v>
      </c>
      <c r="G21" s="90">
        <f t="shared" si="11"/>
        <v>498</v>
      </c>
      <c r="H21" s="52">
        <v>2</v>
      </c>
      <c r="I21" s="51">
        <v>0</v>
      </c>
      <c r="J21" s="9">
        <f t="shared" si="1"/>
        <v>2</v>
      </c>
      <c r="K21" s="41">
        <f t="shared" si="2"/>
        <v>261</v>
      </c>
      <c r="L21" s="40">
        <f t="shared" si="3"/>
        <v>239</v>
      </c>
      <c r="M21" s="9">
        <f t="shared" si="4"/>
        <v>500</v>
      </c>
      <c r="N21" s="42">
        <f t="shared" si="5"/>
        <v>833</v>
      </c>
      <c r="O21" s="39">
        <f t="shared" si="6"/>
        <v>723</v>
      </c>
      <c r="P21" s="22">
        <f t="shared" si="7"/>
        <v>1556</v>
      </c>
      <c r="Q21" s="71">
        <f t="shared" si="8"/>
        <v>23.86</v>
      </c>
      <c r="R21" s="71">
        <f t="shared" si="9"/>
        <v>24.84</v>
      </c>
      <c r="S21" s="79">
        <f t="shared" si="10"/>
        <v>24.32</v>
      </c>
    </row>
    <row r="22" spans="1:19" ht="34.5" customHeight="1">
      <c r="A22" s="80" t="s">
        <v>27</v>
      </c>
      <c r="B22" s="43">
        <v>495</v>
      </c>
      <c r="C22" s="43">
        <v>455</v>
      </c>
      <c r="D22" s="14">
        <f t="shared" si="0"/>
        <v>950</v>
      </c>
      <c r="E22" s="46">
        <v>144</v>
      </c>
      <c r="F22" s="45">
        <v>128</v>
      </c>
      <c r="G22" s="110">
        <f t="shared" si="11"/>
        <v>272</v>
      </c>
      <c r="H22" s="46">
        <v>0</v>
      </c>
      <c r="I22" s="45">
        <v>2</v>
      </c>
      <c r="J22" s="10">
        <f t="shared" si="1"/>
        <v>2</v>
      </c>
      <c r="K22" s="46">
        <f t="shared" si="2"/>
        <v>144</v>
      </c>
      <c r="L22" s="47">
        <f t="shared" si="3"/>
        <v>130</v>
      </c>
      <c r="M22" s="10">
        <f t="shared" si="4"/>
        <v>274</v>
      </c>
      <c r="N22" s="48">
        <f t="shared" si="5"/>
        <v>351</v>
      </c>
      <c r="O22" s="43">
        <f t="shared" si="6"/>
        <v>325</v>
      </c>
      <c r="P22" s="23">
        <f t="shared" si="7"/>
        <v>676</v>
      </c>
      <c r="Q22" s="72">
        <f t="shared" si="8"/>
        <v>29.09</v>
      </c>
      <c r="R22" s="72">
        <f t="shared" si="9"/>
        <v>28.57</v>
      </c>
      <c r="S22" s="81">
        <f t="shared" si="10"/>
        <v>28.84</v>
      </c>
    </row>
    <row r="23" spans="1:19" ht="34.5" customHeight="1">
      <c r="A23" s="82" t="s">
        <v>35</v>
      </c>
      <c r="B23" s="54">
        <v>362</v>
      </c>
      <c r="C23" s="54">
        <v>320</v>
      </c>
      <c r="D23" s="16">
        <f t="shared" si="0"/>
        <v>682</v>
      </c>
      <c r="E23" s="55">
        <v>104</v>
      </c>
      <c r="F23" s="56">
        <v>83</v>
      </c>
      <c r="G23" s="90">
        <f t="shared" si="11"/>
        <v>187</v>
      </c>
      <c r="H23" s="55">
        <v>0</v>
      </c>
      <c r="I23" s="56">
        <v>0</v>
      </c>
      <c r="J23" s="13">
        <f t="shared" si="1"/>
        <v>0</v>
      </c>
      <c r="K23" s="41">
        <f t="shared" si="2"/>
        <v>104</v>
      </c>
      <c r="L23" s="40">
        <f t="shared" si="3"/>
        <v>83</v>
      </c>
      <c r="M23" s="13">
        <f t="shared" si="4"/>
        <v>187</v>
      </c>
      <c r="N23" s="42">
        <f t="shared" si="5"/>
        <v>258</v>
      </c>
      <c r="O23" s="39">
        <f t="shared" si="6"/>
        <v>237</v>
      </c>
      <c r="P23" s="24">
        <f t="shared" si="7"/>
        <v>495</v>
      </c>
      <c r="Q23" s="71">
        <f t="shared" si="8"/>
        <v>28.73</v>
      </c>
      <c r="R23" s="71">
        <f t="shared" si="9"/>
        <v>25.94</v>
      </c>
      <c r="S23" s="79">
        <f t="shared" si="10"/>
        <v>27.42</v>
      </c>
    </row>
    <row r="24" spans="1:19" ht="34.5" customHeight="1">
      <c r="A24" s="80" t="s">
        <v>36</v>
      </c>
      <c r="B24" s="43">
        <v>242</v>
      </c>
      <c r="C24" s="43">
        <v>255</v>
      </c>
      <c r="D24" s="14">
        <f t="shared" si="0"/>
        <v>497</v>
      </c>
      <c r="E24" s="46">
        <v>64</v>
      </c>
      <c r="F24" s="45">
        <v>55</v>
      </c>
      <c r="G24" s="110">
        <f t="shared" si="11"/>
        <v>119</v>
      </c>
      <c r="H24" s="46">
        <v>1</v>
      </c>
      <c r="I24" s="45">
        <v>2</v>
      </c>
      <c r="J24" s="10">
        <f t="shared" si="1"/>
        <v>3</v>
      </c>
      <c r="K24" s="46">
        <f t="shared" si="2"/>
        <v>65</v>
      </c>
      <c r="L24" s="47">
        <f t="shared" si="3"/>
        <v>57</v>
      </c>
      <c r="M24" s="10">
        <f t="shared" si="4"/>
        <v>122</v>
      </c>
      <c r="N24" s="48">
        <f t="shared" si="5"/>
        <v>177</v>
      </c>
      <c r="O24" s="43">
        <f t="shared" si="6"/>
        <v>198</v>
      </c>
      <c r="P24" s="23">
        <f t="shared" si="7"/>
        <v>375</v>
      </c>
      <c r="Q24" s="72">
        <f t="shared" si="8"/>
        <v>26.86</v>
      </c>
      <c r="R24" s="72">
        <f t="shared" si="9"/>
        <v>22.35</v>
      </c>
      <c r="S24" s="81">
        <f t="shared" si="10"/>
        <v>24.55</v>
      </c>
    </row>
    <row r="25" spans="1:19" ht="34.5" customHeight="1">
      <c r="A25" s="82" t="s">
        <v>37</v>
      </c>
      <c r="B25" s="54">
        <v>427</v>
      </c>
      <c r="C25" s="54">
        <v>463</v>
      </c>
      <c r="D25" s="16">
        <f t="shared" si="0"/>
        <v>890</v>
      </c>
      <c r="E25" s="55">
        <v>101</v>
      </c>
      <c r="F25" s="56">
        <v>94</v>
      </c>
      <c r="G25" s="90">
        <f t="shared" si="11"/>
        <v>195</v>
      </c>
      <c r="H25" s="55">
        <v>2</v>
      </c>
      <c r="I25" s="56">
        <v>2</v>
      </c>
      <c r="J25" s="13">
        <f t="shared" si="1"/>
        <v>4</v>
      </c>
      <c r="K25" s="41">
        <f t="shared" si="2"/>
        <v>103</v>
      </c>
      <c r="L25" s="40">
        <f t="shared" si="3"/>
        <v>96</v>
      </c>
      <c r="M25" s="13">
        <f t="shared" si="4"/>
        <v>199</v>
      </c>
      <c r="N25" s="42">
        <f t="shared" si="5"/>
        <v>324</v>
      </c>
      <c r="O25" s="39">
        <f t="shared" si="6"/>
        <v>367</v>
      </c>
      <c r="P25" s="24">
        <f t="shared" si="7"/>
        <v>691</v>
      </c>
      <c r="Q25" s="71">
        <f t="shared" si="8"/>
        <v>24.12</v>
      </c>
      <c r="R25" s="71">
        <f t="shared" si="9"/>
        <v>20.73</v>
      </c>
      <c r="S25" s="79">
        <f t="shared" si="10"/>
        <v>22.36</v>
      </c>
    </row>
    <row r="26" spans="1:19" ht="34.5" customHeight="1" thickBot="1">
      <c r="A26" s="80" t="s">
        <v>38</v>
      </c>
      <c r="B26" s="43">
        <v>278</v>
      </c>
      <c r="C26" s="43">
        <v>257</v>
      </c>
      <c r="D26" s="14">
        <f t="shared" si="0"/>
        <v>535</v>
      </c>
      <c r="E26" s="57">
        <v>71</v>
      </c>
      <c r="F26" s="58">
        <v>55</v>
      </c>
      <c r="G26" s="113">
        <f t="shared" si="11"/>
        <v>126</v>
      </c>
      <c r="H26" s="46">
        <v>0</v>
      </c>
      <c r="I26" s="45">
        <v>1</v>
      </c>
      <c r="J26" s="10">
        <f t="shared" si="1"/>
        <v>1</v>
      </c>
      <c r="K26" s="46">
        <f t="shared" si="2"/>
        <v>71</v>
      </c>
      <c r="L26" s="47">
        <f t="shared" si="3"/>
        <v>56</v>
      </c>
      <c r="M26" s="10">
        <f t="shared" si="4"/>
        <v>127</v>
      </c>
      <c r="N26" s="48">
        <f t="shared" si="5"/>
        <v>207</v>
      </c>
      <c r="O26" s="43">
        <f t="shared" si="6"/>
        <v>201</v>
      </c>
      <c r="P26" s="23">
        <f t="shared" si="7"/>
        <v>408</v>
      </c>
      <c r="Q26" s="72">
        <f t="shared" si="8"/>
        <v>25.54</v>
      </c>
      <c r="R26" s="72">
        <f t="shared" si="9"/>
        <v>21.79</v>
      </c>
      <c r="S26" s="81">
        <f t="shared" si="10"/>
        <v>23.74</v>
      </c>
    </row>
    <row r="27" spans="1:19" ht="34.5" customHeight="1">
      <c r="A27" s="83" t="s">
        <v>11</v>
      </c>
      <c r="B27" s="59"/>
      <c r="C27" s="59"/>
      <c r="D27" s="20"/>
      <c r="E27" s="60">
        <v>1444</v>
      </c>
      <c r="F27" s="60">
        <v>1555</v>
      </c>
      <c r="G27" s="17">
        <f>SUM(E27:F27)</f>
        <v>2999</v>
      </c>
      <c r="H27" s="59"/>
      <c r="I27" s="59"/>
      <c r="J27" s="21"/>
      <c r="K27" s="61">
        <f>E27</f>
        <v>1444</v>
      </c>
      <c r="L27" s="62">
        <f>F27</f>
        <v>1555</v>
      </c>
      <c r="M27" s="63">
        <f>SUM(K27:L27)</f>
        <v>2999</v>
      </c>
      <c r="N27" s="64"/>
      <c r="O27" s="65"/>
      <c r="P27" s="25"/>
      <c r="Q27" s="73"/>
      <c r="R27" s="73"/>
      <c r="S27" s="84"/>
    </row>
    <row r="28" spans="1:19" ht="20.100000000000001" customHeight="1">
      <c r="A28" s="85"/>
      <c r="B28" s="66"/>
      <c r="C28" s="67"/>
      <c r="D28" s="7"/>
      <c r="E28" s="66"/>
      <c r="F28" s="67" t="s">
        <v>10</v>
      </c>
      <c r="G28" s="7"/>
      <c r="H28" s="66"/>
      <c r="I28" s="67" t="s">
        <v>10</v>
      </c>
      <c r="J28" s="9"/>
      <c r="K28" s="68"/>
      <c r="L28" s="66" t="s">
        <v>10</v>
      </c>
      <c r="M28" s="9"/>
      <c r="N28" s="69"/>
      <c r="O28" s="39"/>
      <c r="P28" s="22"/>
      <c r="Q28" s="71"/>
      <c r="R28" s="71"/>
      <c r="S28" s="86"/>
    </row>
    <row r="29" spans="1:19" s="3" customFormat="1" ht="34.5" customHeight="1">
      <c r="A29" s="87" t="s">
        <v>12</v>
      </c>
      <c r="B29" s="8">
        <f>SUM(B5:B17)</f>
        <v>13505</v>
      </c>
      <c r="C29" s="8">
        <f>SUM(C5:C17)</f>
        <v>13541</v>
      </c>
      <c r="D29" s="8">
        <f t="shared" ref="D29:M29" si="12">SUM(D5:D17)</f>
        <v>27046</v>
      </c>
      <c r="E29" s="8">
        <f>SUM(E5:E17)</f>
        <v>3238</v>
      </c>
      <c r="F29" s="8">
        <f>SUM(F5:F17)</f>
        <v>3114</v>
      </c>
      <c r="G29" s="8">
        <f t="shared" si="12"/>
        <v>6352</v>
      </c>
      <c r="H29" s="8">
        <f>SUM(H5:H17)</f>
        <v>50</v>
      </c>
      <c r="I29" s="8">
        <f t="shared" si="12"/>
        <v>51</v>
      </c>
      <c r="J29" s="111">
        <f t="shared" si="12"/>
        <v>101</v>
      </c>
      <c r="K29" s="112">
        <f t="shared" si="12"/>
        <v>3288</v>
      </c>
      <c r="L29" s="8">
        <f t="shared" si="12"/>
        <v>3165</v>
      </c>
      <c r="M29" s="19">
        <f t="shared" si="12"/>
        <v>6453</v>
      </c>
      <c r="N29" s="18">
        <f>SUM(N5:N17)</f>
        <v>10217</v>
      </c>
      <c r="O29" s="8">
        <f>SUM(O5:O17)</f>
        <v>10376</v>
      </c>
      <c r="P29" s="8">
        <f>SUM(P5:P17)</f>
        <v>20593</v>
      </c>
      <c r="Q29" s="101">
        <f t="shared" ref="Q29:S30" si="13">ROUND(K29/B29*100,2)</f>
        <v>24.35</v>
      </c>
      <c r="R29" s="75">
        <f t="shared" si="13"/>
        <v>23.37</v>
      </c>
      <c r="S29" s="102">
        <f t="shared" si="13"/>
        <v>23.86</v>
      </c>
    </row>
    <row r="30" spans="1:19" s="3" customFormat="1" ht="34.5" customHeight="1">
      <c r="A30" s="87" t="s">
        <v>13</v>
      </c>
      <c r="B30" s="8">
        <f>SUM(B18:B26)</f>
        <v>4564</v>
      </c>
      <c r="C30" s="8">
        <f t="shared" ref="C30:P30" si="14">SUM(C18:C26)</f>
        <v>4437</v>
      </c>
      <c r="D30" s="8">
        <f t="shared" si="14"/>
        <v>9001</v>
      </c>
      <c r="E30" s="8">
        <f t="shared" si="14"/>
        <v>1236</v>
      </c>
      <c r="F30" s="8">
        <f t="shared" si="14"/>
        <v>1119</v>
      </c>
      <c r="G30" s="8">
        <f t="shared" si="14"/>
        <v>2355</v>
      </c>
      <c r="H30" s="8">
        <f t="shared" si="14"/>
        <v>8</v>
      </c>
      <c r="I30" s="8">
        <f t="shared" si="14"/>
        <v>13</v>
      </c>
      <c r="J30" s="111">
        <f t="shared" si="14"/>
        <v>21</v>
      </c>
      <c r="K30" s="112">
        <f t="shared" si="14"/>
        <v>1244</v>
      </c>
      <c r="L30" s="8">
        <f t="shared" si="14"/>
        <v>1132</v>
      </c>
      <c r="M30" s="19">
        <f t="shared" si="14"/>
        <v>2376</v>
      </c>
      <c r="N30" s="18">
        <f t="shared" si="14"/>
        <v>3320</v>
      </c>
      <c r="O30" s="8">
        <f t="shared" si="14"/>
        <v>3305</v>
      </c>
      <c r="P30" s="8">
        <f t="shared" si="14"/>
        <v>6625</v>
      </c>
      <c r="Q30" s="75">
        <f t="shared" si="13"/>
        <v>27.26</v>
      </c>
      <c r="R30" s="75">
        <f t="shared" si="13"/>
        <v>25.51</v>
      </c>
      <c r="S30" s="102">
        <f t="shared" si="13"/>
        <v>26.4</v>
      </c>
    </row>
    <row r="31" spans="1:19" s="3" customFormat="1" ht="34.5" customHeight="1" thickBot="1">
      <c r="A31" s="99" t="s">
        <v>8</v>
      </c>
      <c r="B31" s="26"/>
      <c r="C31" s="26"/>
      <c r="D31" s="26"/>
      <c r="E31" s="27">
        <f>E27</f>
        <v>1444</v>
      </c>
      <c r="F31" s="27">
        <f>F27</f>
        <v>1555</v>
      </c>
      <c r="G31" s="27">
        <f>G27</f>
        <v>2999</v>
      </c>
      <c r="H31" s="26"/>
      <c r="I31" s="26"/>
      <c r="J31" s="28"/>
      <c r="K31" s="29">
        <f>E31</f>
        <v>1444</v>
      </c>
      <c r="L31" s="27">
        <f>F31</f>
        <v>1555</v>
      </c>
      <c r="M31" s="30">
        <f>G31</f>
        <v>2999</v>
      </c>
      <c r="N31" s="31"/>
      <c r="O31" s="26"/>
      <c r="P31" s="26"/>
      <c r="Q31" s="103"/>
      <c r="R31" s="103"/>
      <c r="S31" s="104"/>
    </row>
    <row r="32" spans="1:19" s="3" customFormat="1" ht="46.5" customHeight="1" thickBot="1">
      <c r="A32" s="35" t="s">
        <v>5</v>
      </c>
      <c r="B32" s="36">
        <f>SUM(B5:B26)</f>
        <v>18069</v>
      </c>
      <c r="C32" s="36">
        <f>SUM(C5:C26)</f>
        <v>17978</v>
      </c>
      <c r="D32" s="36">
        <f>SUM(B32:C32)</f>
        <v>36047</v>
      </c>
      <c r="E32" s="36">
        <f>SUM(E5:E27)</f>
        <v>5918</v>
      </c>
      <c r="F32" s="36">
        <f>SUM(F5:F27)</f>
        <v>5788</v>
      </c>
      <c r="G32" s="36">
        <f>SUM(E32:F32)</f>
        <v>11706</v>
      </c>
      <c r="H32" s="36">
        <f>SUM(H5:H26)</f>
        <v>58</v>
      </c>
      <c r="I32" s="36">
        <f>SUM(I5:I26)</f>
        <v>64</v>
      </c>
      <c r="J32" s="37">
        <f>SUM(H32:I32)</f>
        <v>122</v>
      </c>
      <c r="K32" s="38">
        <f>SUM(K5:K27)</f>
        <v>5976</v>
      </c>
      <c r="L32" s="36">
        <f>SUM(L5:L27)</f>
        <v>5852</v>
      </c>
      <c r="M32" s="37">
        <f>SUM(M5:M27)</f>
        <v>11828</v>
      </c>
      <c r="N32" s="38">
        <f>B32-K32</f>
        <v>12093</v>
      </c>
      <c r="O32" s="36">
        <f>C32-L32</f>
        <v>12126</v>
      </c>
      <c r="P32" s="36">
        <f>D32-M32</f>
        <v>24219</v>
      </c>
      <c r="Q32" s="76">
        <f>ROUND(K32/B32*100,2)</f>
        <v>33.07</v>
      </c>
      <c r="R32" s="76">
        <f>ROUND(L32/C32*100,2)</f>
        <v>32.549999999999997</v>
      </c>
      <c r="S32" s="77">
        <f>ROUND(M32/D32*100,2)</f>
        <v>32.81</v>
      </c>
    </row>
    <row r="33" spans="1:19" ht="34.5" customHeight="1" thickBot="1">
      <c r="A33" s="100" t="s">
        <v>9</v>
      </c>
      <c r="B33" s="105"/>
      <c r="C33" s="105"/>
      <c r="D33" s="105"/>
      <c r="E33" s="33">
        <f>E32-E31</f>
        <v>4474</v>
      </c>
      <c r="F33" s="33">
        <f>F32-F31</f>
        <v>4233</v>
      </c>
      <c r="G33" s="33">
        <f>SUM(E33:F33)</f>
        <v>8707</v>
      </c>
      <c r="H33" s="105"/>
      <c r="I33" s="105"/>
      <c r="J33" s="106"/>
      <c r="K33" s="32">
        <f>E33</f>
        <v>4474</v>
      </c>
      <c r="L33" s="33">
        <f>F33</f>
        <v>4233</v>
      </c>
      <c r="M33" s="34">
        <f>G33</f>
        <v>8707</v>
      </c>
      <c r="N33" s="107"/>
      <c r="O33" s="105"/>
      <c r="P33" s="105"/>
      <c r="Q33" s="108"/>
      <c r="R33" s="108"/>
      <c r="S33" s="109"/>
    </row>
    <row r="34" spans="1:19">
      <c r="A34" s="5"/>
      <c r="E34" s="6"/>
      <c r="F34" s="6"/>
      <c r="G34" s="6"/>
      <c r="H34" s="6"/>
      <c r="I34" s="6"/>
      <c r="J34" s="6"/>
      <c r="K34" s="6"/>
      <c r="L34" s="6"/>
      <c r="M34" s="6"/>
    </row>
    <row r="35" spans="1:19">
      <c r="A35" s="5"/>
      <c r="E35" s="6"/>
      <c r="F35" s="6"/>
      <c r="G35" s="6"/>
      <c r="H35" s="6"/>
      <c r="I35" s="6"/>
      <c r="J35" s="6"/>
      <c r="K35" s="6"/>
      <c r="L35" s="6"/>
      <c r="M35" s="6"/>
    </row>
    <row r="36" spans="1:19">
      <c r="A36" s="5"/>
      <c r="E36" s="6"/>
      <c r="F36" s="6"/>
      <c r="G36" s="6"/>
      <c r="H36" s="6"/>
      <c r="I36" s="6"/>
      <c r="J36" s="6"/>
      <c r="K36" s="6"/>
      <c r="L36" s="6"/>
      <c r="M36" s="6"/>
    </row>
    <row r="37" spans="1:19">
      <c r="A37" s="5"/>
      <c r="E37" s="6"/>
      <c r="F37" s="6"/>
      <c r="G37" s="6"/>
      <c r="H37" s="6"/>
      <c r="I37" s="6"/>
      <c r="J37" s="6"/>
      <c r="K37" s="6"/>
      <c r="L37" s="6"/>
      <c r="M37" s="6"/>
    </row>
    <row r="38" spans="1:19">
      <c r="A38" s="5"/>
      <c r="E38" s="6"/>
      <c r="F38" s="6"/>
      <c r="G38" s="6"/>
      <c r="H38" s="6"/>
      <c r="I38" s="6"/>
      <c r="J38" s="6"/>
      <c r="K38" s="6"/>
      <c r="L38" s="6"/>
      <c r="M38" s="6"/>
    </row>
    <row r="39" spans="1:19">
      <c r="A39" s="5"/>
      <c r="E39" s="6"/>
      <c r="F39" s="6"/>
      <c r="G39" s="6"/>
      <c r="H39" s="6"/>
      <c r="I39" s="6"/>
      <c r="J39" s="6"/>
      <c r="K39" s="6"/>
      <c r="L39" s="6"/>
      <c r="M39" s="6"/>
    </row>
    <row r="40" spans="1:19">
      <c r="A40" s="5"/>
      <c r="E40" s="6"/>
      <c r="F40" s="6"/>
      <c r="G40" s="6"/>
      <c r="H40" s="6"/>
      <c r="I40" s="6"/>
      <c r="J40" s="6"/>
      <c r="K40" s="6"/>
      <c r="L40" s="6"/>
      <c r="M40" s="6"/>
    </row>
    <row r="41" spans="1:19">
      <c r="A41" s="5"/>
      <c r="E41" s="6"/>
      <c r="F41" s="6"/>
      <c r="G41" s="6"/>
      <c r="H41" s="6"/>
      <c r="I41" s="6"/>
      <c r="J41" s="6"/>
      <c r="K41" s="6"/>
      <c r="L41" s="6"/>
      <c r="M41" s="6"/>
    </row>
    <row r="42" spans="1:19">
      <c r="A42" s="5"/>
      <c r="E42" s="6"/>
      <c r="F42" s="6"/>
      <c r="G42" s="6"/>
      <c r="H42" s="6"/>
      <c r="I42" s="6"/>
      <c r="J42" s="6"/>
      <c r="K42" s="6"/>
      <c r="L42" s="6"/>
      <c r="M42" s="6"/>
    </row>
    <row r="43" spans="1:19">
      <c r="A43" s="5"/>
      <c r="E43" s="6"/>
      <c r="F43" s="6"/>
      <c r="G43" s="6"/>
      <c r="H43" s="6"/>
      <c r="I43" s="6"/>
      <c r="J43" s="6"/>
      <c r="K43" s="6"/>
      <c r="L43" s="6"/>
      <c r="M43" s="6"/>
    </row>
    <row r="44" spans="1:19">
      <c r="A44" s="5"/>
      <c r="E44" s="6"/>
      <c r="F44" s="6"/>
      <c r="G44" s="6"/>
      <c r="H44" s="6"/>
      <c r="I44" s="6"/>
      <c r="J44" s="6"/>
      <c r="K44" s="6"/>
      <c r="L44" s="6"/>
      <c r="M44" s="6"/>
    </row>
    <row r="45" spans="1:19">
      <c r="A45" s="5"/>
      <c r="E45" s="6"/>
      <c r="F45" s="6"/>
      <c r="G45" s="6"/>
      <c r="H45" s="6"/>
      <c r="I45" s="6"/>
      <c r="J45" s="6"/>
      <c r="K45" s="6"/>
      <c r="L45" s="6"/>
      <c r="M45" s="6"/>
    </row>
    <row r="46" spans="1:19">
      <c r="A46" s="5"/>
      <c r="E46" s="6"/>
      <c r="F46" s="6"/>
      <c r="G46" s="6"/>
      <c r="H46" s="6"/>
      <c r="I46" s="6"/>
      <c r="J46" s="6"/>
      <c r="K46" s="6"/>
      <c r="L46" s="6"/>
      <c r="M46" s="6"/>
    </row>
    <row r="47" spans="1:19">
      <c r="A47" s="5"/>
      <c r="E47" s="6"/>
      <c r="F47" s="6"/>
      <c r="G47" s="6"/>
      <c r="H47" s="6"/>
      <c r="I47" s="6"/>
      <c r="J47" s="6"/>
      <c r="K47" s="6"/>
      <c r="L47" s="6"/>
      <c r="M47" s="6"/>
    </row>
  </sheetData>
  <mergeCells count="9">
    <mergeCell ref="Q2:S3"/>
    <mergeCell ref="A1:S1"/>
    <mergeCell ref="A2:A4"/>
    <mergeCell ref="B2:D3"/>
    <mergeCell ref="E3:G3"/>
    <mergeCell ref="H3:J3"/>
    <mergeCell ref="K3:M3"/>
    <mergeCell ref="E2:M2"/>
    <mergeCell ref="N2:P3"/>
  </mergeCells>
  <phoneticPr fontId="1"/>
  <printOptions gridLinesSet="0"/>
  <pageMargins left="0.78740157480314965" right="0.19685039370078741" top="0.78740157480314965" bottom="0.7874015748031496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U3018</dc:creator>
  <cp:lastModifiedBy>USER</cp:lastModifiedBy>
  <cp:lastPrinted>2016-11-20T10:58:48Z</cp:lastPrinted>
  <dcterms:created xsi:type="dcterms:W3CDTF">2000-06-23T08:14:47Z</dcterms:created>
  <dcterms:modified xsi:type="dcterms:W3CDTF">2016-11-20T11:39:38Z</dcterms:modified>
</cp:coreProperties>
</file>